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EstaPasta_de_trabalho"/>
  <mc:AlternateContent xmlns:mc="http://schemas.openxmlformats.org/markup-compatibility/2006">
    <mc:Choice Requires="x15">
      <x15ac:absPath xmlns:x15ac="http://schemas.microsoft.com/office/spreadsheetml/2010/11/ac" url="\\OBRAS03\_avançar cidades 2018\ORÇAMENTO E MEMORIAL PROPOSTA 1\BLOCO 5 ALAGOAS SERGIPE MARANHÃO SOLDADO\"/>
    </mc:Choice>
  </mc:AlternateContent>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s>
  <definedNames>
    <definedName name="_xlnm.Print_Area" localSheetId="2">Cronograma!$A$1:$AW$71</definedName>
    <definedName name="_xlnm.Print_Area" localSheetId="0">ORÇAMENTO!$A$2:$J$78</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9" i="11" l="1"/>
  <c r="H40" i="11"/>
  <c r="H41" i="11"/>
  <c r="H42" i="11"/>
  <c r="H45" i="11"/>
  <c r="H46" i="11"/>
  <c r="H47" i="11"/>
  <c r="F42" i="11"/>
  <c r="F47" i="11" l="1"/>
  <c r="F46" i="11"/>
  <c r="F45" i="11"/>
  <c r="F41" i="11"/>
  <c r="F40" i="11"/>
  <c r="F39" i="11"/>
  <c r="M59" i="11" l="1"/>
  <c r="M48" i="11"/>
  <c r="M46" i="11"/>
  <c r="M47" i="11" s="1"/>
  <c r="S47" i="11" s="1"/>
  <c r="E47" i="11" s="1"/>
  <c r="I47" i="11" s="1"/>
  <c r="M45" i="11"/>
  <c r="S45" i="11" s="1"/>
  <c r="E45" i="11" s="1"/>
  <c r="I45" i="11" s="1"/>
  <c r="M60" i="11"/>
  <c r="M44" i="11" l="1"/>
  <c r="M43" i="11"/>
  <c r="M41" i="11"/>
  <c r="M39" i="11"/>
  <c r="M40" i="11" s="1"/>
  <c r="S40" i="11" s="1"/>
  <c r="E40" i="11" s="1"/>
  <c r="I40" i="11" s="1"/>
  <c r="M38" i="11"/>
  <c r="U10" i="11" l="1"/>
  <c r="M63" i="11"/>
  <c r="M64" i="11" s="1"/>
  <c r="P35" i="11"/>
  <c r="S35" i="11" s="1"/>
  <c r="E35" i="11" s="1"/>
  <c r="P34" i="11"/>
  <c r="S34" i="11" s="1"/>
  <c r="E34" i="11" s="1"/>
  <c r="T34" i="11" s="1"/>
  <c r="M26" i="11"/>
  <c r="M27" i="11"/>
  <c r="M28" i="11"/>
  <c r="M29" i="11"/>
  <c r="M30" i="11"/>
  <c r="M25" i="11"/>
  <c r="M18" i="11"/>
  <c r="F44" i="11" l="1"/>
  <c r="H44" i="11" s="1"/>
  <c r="F43" i="11"/>
  <c r="H43" i="11" s="1"/>
  <c r="F64" i="11"/>
  <c r="F66" i="11"/>
  <c r="F55" i="11"/>
  <c r="F57" i="11"/>
  <c r="F59" i="11"/>
  <c r="F54" i="11"/>
  <c r="F48" i="11"/>
  <c r="H48" i="11" s="1"/>
  <c r="F38" i="11"/>
  <c r="H38" i="11" s="1"/>
  <c r="F18" i="11"/>
  <c r="F20" i="11"/>
  <c r="F22" i="11"/>
  <c r="F24" i="11"/>
  <c r="F26" i="11"/>
  <c r="F28" i="11"/>
  <c r="F30" i="11"/>
  <c r="F32" i="11"/>
  <c r="F34" i="11"/>
  <c r="H34" i="11" s="1"/>
  <c r="I34" i="11" s="1"/>
  <c r="F63" i="11"/>
  <c r="F65" i="11"/>
  <c r="F62" i="11"/>
  <c r="F56" i="11"/>
  <c r="F58" i="11"/>
  <c r="F60" i="11"/>
  <c r="F49" i="11"/>
  <c r="H49" i="11" s="1"/>
  <c r="F17" i="11"/>
  <c r="F19" i="11"/>
  <c r="F21" i="11"/>
  <c r="F23" i="11"/>
  <c r="F25" i="11"/>
  <c r="F27" i="11"/>
  <c r="F29" i="11"/>
  <c r="F31" i="11"/>
  <c r="F33" i="11"/>
  <c r="F35" i="11"/>
  <c r="H35" i="11" s="1"/>
  <c r="I35" i="11" s="1"/>
  <c r="F16" i="11"/>
  <c r="F36" i="11"/>
  <c r="M42" i="11" l="1"/>
  <c r="S49" i="11" l="1"/>
  <c r="E49" i="11" s="1"/>
  <c r="I49" i="11" s="1"/>
  <c r="C18" i="6" l="1"/>
  <c r="B18" i="6"/>
  <c r="C17" i="6"/>
  <c r="B17" i="6"/>
  <c r="W70" i="11"/>
  <c r="W69" i="11"/>
  <c r="W68" i="11"/>
  <c r="W67" i="11"/>
  <c r="S66" i="11"/>
  <c r="E66" i="11" s="1"/>
  <c r="H66" i="11"/>
  <c r="S65" i="11"/>
  <c r="E65" i="11" s="1"/>
  <c r="W65" i="11" s="1"/>
  <c r="H65" i="11"/>
  <c r="S64" i="11"/>
  <c r="E64" i="11" s="1"/>
  <c r="H64" i="11"/>
  <c r="S63" i="11"/>
  <c r="E63" i="11" s="1"/>
  <c r="W63" i="11" s="1"/>
  <c r="H63" i="11"/>
  <c r="S62" i="11"/>
  <c r="E62" i="11" s="1"/>
  <c r="H62" i="11"/>
  <c r="W61" i="11"/>
  <c r="S60" i="11"/>
  <c r="E60" i="11" s="1"/>
  <c r="W60" i="11" s="1"/>
  <c r="H60" i="11"/>
  <c r="S59" i="11"/>
  <c r="E59" i="11" s="1"/>
  <c r="W59" i="11" s="1"/>
  <c r="H59" i="11"/>
  <c r="S58" i="11"/>
  <c r="E58" i="11" s="1"/>
  <c r="H58" i="11"/>
  <c r="S57" i="11"/>
  <c r="E57" i="11" s="1"/>
  <c r="W57" i="11" s="1"/>
  <c r="H57" i="11"/>
  <c r="S56" i="11"/>
  <c r="E56" i="11" s="1"/>
  <c r="H56" i="11"/>
  <c r="S55" i="11"/>
  <c r="E55" i="11" s="1"/>
  <c r="W55" i="11" s="1"/>
  <c r="H55" i="11"/>
  <c r="S54" i="11"/>
  <c r="E54" i="11" s="1"/>
  <c r="W54" i="11" s="1"/>
  <c r="H54" i="11"/>
  <c r="W53" i="11"/>
  <c r="S48" i="11"/>
  <c r="E48" i="11" s="1"/>
  <c r="I48" i="11" s="1"/>
  <c r="S46" i="11"/>
  <c r="S44" i="11"/>
  <c r="E44" i="11" s="1"/>
  <c r="I44" i="11" s="1"/>
  <c r="S43" i="11"/>
  <c r="E43" i="11" s="1"/>
  <c r="S42" i="11"/>
  <c r="E42" i="11" s="1"/>
  <c r="I42" i="11" s="1"/>
  <c r="S41" i="11"/>
  <c r="E41" i="11" s="1"/>
  <c r="I41" i="11" s="1"/>
  <c r="S39" i="11"/>
  <c r="E39" i="11" s="1"/>
  <c r="I39" i="11" s="1"/>
  <c r="S38" i="11"/>
  <c r="E38" i="11" s="1"/>
  <c r="W37" i="11"/>
  <c r="E36" i="11"/>
  <c r="W36" i="11" s="1"/>
  <c r="M33" i="11"/>
  <c r="S33" i="11" s="1"/>
  <c r="E33" i="11" s="1"/>
  <c r="H33" i="11"/>
  <c r="S32" i="11"/>
  <c r="E32" i="11" s="1"/>
  <c r="H32" i="11"/>
  <c r="S31" i="11"/>
  <c r="E31" i="11" s="1"/>
  <c r="W31" i="11" s="1"/>
  <c r="H31" i="11"/>
  <c r="S30" i="11"/>
  <c r="E30" i="11" s="1"/>
  <c r="H30" i="11"/>
  <c r="S29" i="11"/>
  <c r="E29" i="11" s="1"/>
  <c r="H29" i="11"/>
  <c r="S28" i="11"/>
  <c r="E28" i="11" s="1"/>
  <c r="W28" i="11" s="1"/>
  <c r="H28" i="11"/>
  <c r="S27" i="11"/>
  <c r="E27" i="11" s="1"/>
  <c r="H27" i="11"/>
  <c r="S26" i="11"/>
  <c r="E26" i="11" s="1"/>
  <c r="W26" i="11" s="1"/>
  <c r="H26" i="11"/>
  <c r="S25" i="11"/>
  <c r="E25" i="11" s="1"/>
  <c r="H25" i="11"/>
  <c r="H24" i="11"/>
  <c r="E24" i="11"/>
  <c r="H23" i="11"/>
  <c r="E23" i="11"/>
  <c r="H22" i="11"/>
  <c r="E22" i="11"/>
  <c r="S21" i="11"/>
  <c r="E21" i="11" s="1"/>
  <c r="H21" i="11"/>
  <c r="S20" i="11"/>
  <c r="E20" i="11" s="1"/>
  <c r="W20" i="11" s="1"/>
  <c r="H20" i="11"/>
  <c r="S19" i="11"/>
  <c r="E19" i="11" s="1"/>
  <c r="H19" i="11"/>
  <c r="S18" i="11"/>
  <c r="E18" i="11" s="1"/>
  <c r="W18" i="11" s="1"/>
  <c r="H18" i="11"/>
  <c r="S17" i="11"/>
  <c r="E17" i="11" s="1"/>
  <c r="H17" i="11"/>
  <c r="S16" i="11"/>
  <c r="E16" i="11" s="1"/>
  <c r="W16" i="11" s="1"/>
  <c r="H16" i="11"/>
  <c r="W43" i="11" l="1"/>
  <c r="I43" i="11"/>
  <c r="E46" i="11"/>
  <c r="I46" i="11" s="1"/>
  <c r="O76" i="11" s="1"/>
  <c r="I59" i="11"/>
  <c r="I38" i="11"/>
  <c r="W44" i="11"/>
  <c r="W48" i="11"/>
  <c r="I22" i="11"/>
  <c r="I23" i="11"/>
  <c r="I24" i="11"/>
  <c r="I30" i="11"/>
  <c r="W19" i="11"/>
  <c r="I19" i="11"/>
  <c r="W27" i="11"/>
  <c r="I27" i="11"/>
  <c r="W33" i="11"/>
  <c r="I33" i="11"/>
  <c r="W58" i="11"/>
  <c r="I58" i="11"/>
  <c r="W64" i="11"/>
  <c r="I64" i="11"/>
  <c r="W17" i="11"/>
  <c r="I17" i="11"/>
  <c r="W21" i="11"/>
  <c r="I21" i="11"/>
  <c r="W25" i="11"/>
  <c r="I25" i="11"/>
  <c r="W29" i="11"/>
  <c r="I29" i="11"/>
  <c r="W32" i="11"/>
  <c r="I32" i="11"/>
  <c r="W56" i="11"/>
  <c r="I56" i="11"/>
  <c r="W62" i="11"/>
  <c r="I62" i="11"/>
  <c r="W66" i="11"/>
  <c r="I66" i="11"/>
  <c r="W22" i="11"/>
  <c r="W23" i="11"/>
  <c r="I54" i="11"/>
  <c r="I16" i="11"/>
  <c r="I18" i="11"/>
  <c r="I20" i="11"/>
  <c r="I26" i="11"/>
  <c r="I28" i="11"/>
  <c r="I31" i="11"/>
  <c r="I55" i="11"/>
  <c r="I57" i="11"/>
  <c r="I60" i="11"/>
  <c r="I63" i="11"/>
  <c r="I65" i="11"/>
  <c r="W46" i="11" l="1"/>
  <c r="I37" i="11"/>
  <c r="M16" i="6" s="1"/>
  <c r="I15" i="11"/>
  <c r="M15" i="6" s="1"/>
  <c r="I53" i="11"/>
  <c r="M17" i="6" s="1"/>
  <c r="I61" i="11"/>
  <c r="M18" i="6" l="1"/>
  <c r="I69" i="11"/>
  <c r="C16" i="6" l="1"/>
  <c r="B16" i="6"/>
  <c r="C15" i="6"/>
  <c r="B15" i="6"/>
  <c r="B19" i="7" l="1"/>
  <c r="B18" i="7"/>
  <c r="B17" i="7"/>
  <c r="A2" i="7"/>
  <c r="A4" i="7"/>
  <c r="A6" i="7"/>
  <c r="J6" i="7"/>
  <c r="A13" i="7"/>
  <c r="B13" i="7"/>
  <c r="C13" i="7" s="1"/>
  <c r="D13" i="7"/>
  <c r="D14" i="7"/>
  <c r="D15" i="7"/>
  <c r="D16" i="7"/>
  <c r="D17" i="7"/>
  <c r="D18" i="7"/>
  <c r="D19" i="7"/>
  <c r="A20" i="7"/>
  <c r="B20" i="7"/>
  <c r="C20" i="7" s="1"/>
  <c r="D20" i="7"/>
  <c r="A21" i="7"/>
  <c r="B21" i="7"/>
  <c r="C21" i="7" s="1"/>
  <c r="D21" i="7"/>
  <c r="A22" i="7"/>
  <c r="B22" i="7"/>
  <c r="C22" i="7" s="1"/>
  <c r="D22" i="7"/>
  <c r="A23" i="7"/>
  <c r="B23" i="7"/>
  <c r="C23" i="7" s="1"/>
  <c r="D23" i="7"/>
  <c r="A24" i="7"/>
  <c r="B24" i="7"/>
  <c r="C24" i="7" s="1"/>
  <c r="D24" i="7"/>
  <c r="A25" i="7"/>
  <c r="B25" i="7"/>
  <c r="C25" i="7" s="1"/>
  <c r="D25" i="7"/>
  <c r="A26" i="7"/>
  <c r="B26" i="7"/>
  <c r="C26" i="7" s="1"/>
  <c r="D26" i="7"/>
  <c r="A27" i="7"/>
  <c r="B27" i="7"/>
  <c r="C27" i="7" s="1"/>
  <c r="D27" i="7"/>
  <c r="A28" i="7"/>
  <c r="B28" i="7"/>
  <c r="C28" i="7" s="1"/>
  <c r="D28" i="7"/>
  <c r="A29" i="7"/>
  <c r="B29" i="7"/>
  <c r="C29" i="7" s="1"/>
  <c r="D29" i="7"/>
  <c r="A30" i="7"/>
  <c r="B30" i="7"/>
  <c r="C30" i="7" s="1"/>
  <c r="D30" i="7"/>
  <c r="A31" i="7"/>
  <c r="B31" i="7"/>
  <c r="C31" i="7" s="1"/>
  <c r="D31" i="7"/>
  <c r="A32" i="7"/>
  <c r="B32" i="7"/>
  <c r="C32" i="7" s="1"/>
  <c r="D32" i="7"/>
  <c r="A33" i="7"/>
  <c r="B33" i="7"/>
  <c r="C33" i="7" s="1"/>
  <c r="D33" i="7"/>
  <c r="A34" i="7"/>
  <c r="B34" i="7"/>
  <c r="C34" i="7" s="1"/>
  <c r="D34" i="7"/>
  <c r="A35" i="7"/>
  <c r="B35" i="7"/>
  <c r="C35" i="7" s="1"/>
  <c r="D35" i="7"/>
  <c r="A36" i="7"/>
  <c r="B36" i="7"/>
  <c r="C36" i="7" s="1"/>
  <c r="D36" i="7"/>
  <c r="A37" i="7"/>
  <c r="B37" i="7"/>
  <c r="C37" i="7" s="1"/>
  <c r="D37" i="7"/>
  <c r="A38" i="7"/>
  <c r="B38" i="7"/>
  <c r="C38" i="7" s="1"/>
  <c r="D38" i="7"/>
  <c r="A39" i="7"/>
  <c r="B39" i="7"/>
  <c r="C39" i="7" s="1"/>
  <c r="D39" i="7"/>
  <c r="A40" i="7"/>
  <c r="B40" i="7"/>
  <c r="C40" i="7" s="1"/>
  <c r="D40" i="7"/>
  <c r="A41" i="7"/>
  <c r="B41" i="7"/>
  <c r="C41" i="7" s="1"/>
  <c r="D41" i="7"/>
  <c r="A42" i="7"/>
  <c r="B42" i="7"/>
  <c r="C42" i="7" s="1"/>
  <c r="D42" i="7"/>
  <c r="A43" i="7"/>
  <c r="B43" i="7"/>
  <c r="C43" i="7" s="1"/>
  <c r="D43" i="7"/>
  <c r="A44" i="7"/>
  <c r="B44" i="7"/>
  <c r="C44" i="7" s="1"/>
  <c r="D44" i="7"/>
  <c r="A45" i="7"/>
  <c r="B45" i="7"/>
  <c r="C45" i="7" s="1"/>
  <c r="D45" i="7"/>
  <c r="A46" i="7"/>
  <c r="B46" i="7"/>
  <c r="C46" i="7" s="1"/>
  <c r="D46" i="7"/>
  <c r="A47" i="7"/>
  <c r="B47" i="7"/>
  <c r="C47" i="7" s="1"/>
  <c r="D47" i="7"/>
  <c r="A48" i="7"/>
  <c r="B48" i="7"/>
  <c r="C48" i="7" s="1"/>
  <c r="D48" i="7"/>
  <c r="A49" i="7"/>
  <c r="B49" i="7"/>
  <c r="C49" i="7" s="1"/>
  <c r="D49" i="7"/>
  <c r="A50" i="7"/>
  <c r="B50" i="7"/>
  <c r="C50" i="7" s="1"/>
  <c r="D50" i="7"/>
  <c r="A51" i="7"/>
  <c r="B51" i="7"/>
  <c r="C51" i="7" s="1"/>
  <c r="D51" i="7"/>
  <c r="A52" i="7"/>
  <c r="B52" i="7"/>
  <c r="C52" i="7" s="1"/>
  <c r="D52" i="7"/>
  <c r="S53" i="7"/>
  <c r="V53" i="7"/>
  <c r="Y53" i="7"/>
  <c r="AB53" i="7"/>
  <c r="AE53" i="7"/>
  <c r="AH53" i="7"/>
  <c r="AK53" i="7"/>
  <c r="AN53" i="7"/>
  <c r="AQ53" i="7"/>
  <c r="AT53" i="7"/>
  <c r="AW53" i="7"/>
  <c r="AZ53" i="7"/>
  <c r="BC53" i="7"/>
  <c r="BF53" i="7"/>
  <c r="BI53" i="7"/>
  <c r="BL53" i="7"/>
  <c r="BO53" i="7"/>
  <c r="BR53" i="7"/>
  <c r="BU53" i="7"/>
  <c r="BX53" i="7"/>
  <c r="CA53" i="7"/>
  <c r="CD53" i="7"/>
  <c r="CG53" i="7"/>
  <c r="CJ53" i="7"/>
  <c r="CM53" i="7"/>
  <c r="CP53" i="7"/>
  <c r="CS53" i="7"/>
  <c r="CV53" i="7"/>
  <c r="CY53" i="7"/>
  <c r="DB53" i="7"/>
  <c r="DE53" i="7"/>
  <c r="DH53" i="7"/>
  <c r="DK53" i="7"/>
  <c r="DN53" i="7"/>
  <c r="DQ53" i="7"/>
  <c r="DT53" i="7"/>
  <c r="DW53" i="7"/>
  <c r="DZ53" i="7"/>
  <c r="EC53" i="7"/>
  <c r="EF53" i="7"/>
  <c r="EI53" i="7"/>
  <c r="EL53" i="7"/>
  <c r="EO53" i="7"/>
  <c r="ER53" i="7"/>
  <c r="EU53" i="7"/>
  <c r="EX53" i="7"/>
  <c r="FA53" i="7"/>
  <c r="FD53" i="7"/>
  <c r="FG53" i="7"/>
  <c r="FJ53" i="7"/>
  <c r="FM53" i="7"/>
  <c r="FP53" i="7"/>
  <c r="FS53" i="7"/>
  <c r="FV53" i="7"/>
  <c r="FY53" i="7"/>
  <c r="GB53" i="7"/>
  <c r="GE53" i="7"/>
  <c r="GH53" i="7"/>
  <c r="GK53" i="7"/>
  <c r="GN53" i="7"/>
  <c r="GQ53" i="7"/>
  <c r="GT53" i="7"/>
  <c r="GW53" i="7"/>
  <c r="GZ53" i="7"/>
  <c r="HC53" i="7"/>
  <c r="HF53" i="7"/>
  <c r="HI53" i="7"/>
  <c r="HL53" i="7"/>
  <c r="HO53" i="7"/>
  <c r="HR53" i="7"/>
  <c r="HU53" i="7"/>
  <c r="HX53" i="7"/>
  <c r="IA53" i="7"/>
  <c r="ID53" i="7"/>
  <c r="IG53" i="7"/>
  <c r="IJ53" i="7"/>
  <c r="IM53" i="7"/>
  <c r="IP53" i="7"/>
  <c r="IS53" i="7"/>
  <c r="IV53" i="7"/>
  <c r="F55" i="7"/>
  <c r="I55" i="7"/>
  <c r="L55" i="7"/>
  <c r="O55" i="7"/>
  <c r="R55" i="7"/>
  <c r="U55" i="7"/>
  <c r="X55" i="7"/>
  <c r="AA55" i="7"/>
  <c r="AD55" i="7"/>
  <c r="AG55" i="7"/>
  <c r="AJ55" i="7"/>
  <c r="AM55" i="7"/>
  <c r="AP55" i="7"/>
  <c r="AS55" i="7"/>
  <c r="AV55" i="7"/>
  <c r="AY55" i="7"/>
  <c r="BB55" i="7"/>
  <c r="BE55" i="7"/>
  <c r="BH55" i="7"/>
  <c r="BK55" i="7"/>
  <c r="BN55" i="7"/>
  <c r="BQ55" i="7"/>
  <c r="BT55" i="7"/>
  <c r="BW55" i="7"/>
  <c r="BZ55" i="7"/>
  <c r="CC55" i="7"/>
  <c r="CF55" i="7"/>
  <c r="CI55" i="7"/>
  <c r="CL55" i="7"/>
  <c r="CO55" i="7"/>
  <c r="CR55" i="7"/>
  <c r="CU55" i="7"/>
  <c r="CX55" i="7"/>
  <c r="DA55" i="7"/>
  <c r="DD55" i="7"/>
  <c r="DG55" i="7"/>
  <c r="DJ55" i="7"/>
  <c r="DM55" i="7"/>
  <c r="DP55" i="7"/>
  <c r="DS55" i="7"/>
  <c r="DV55" i="7"/>
  <c r="DY55" i="7"/>
  <c r="EB55" i="7"/>
  <c r="EE55" i="7"/>
  <c r="EH55" i="7"/>
  <c r="EK55" i="7"/>
  <c r="EN55" i="7"/>
  <c r="EQ55" i="7"/>
  <c r="ET55" i="7"/>
  <c r="EW55" i="7"/>
  <c r="EZ55" i="7"/>
  <c r="FC55" i="7"/>
  <c r="FF55" i="7"/>
  <c r="FI55" i="7"/>
  <c r="FL55" i="7"/>
  <c r="FO55" i="7"/>
  <c r="FR55" i="7"/>
  <c r="FU55" i="7"/>
  <c r="FX55" i="7"/>
  <c r="GA55" i="7"/>
  <c r="GD55" i="7"/>
  <c r="GG55" i="7"/>
  <c r="GJ55" i="7"/>
  <c r="GM55" i="7"/>
  <c r="GP55" i="7"/>
  <c r="GS55" i="7"/>
  <c r="GV55" i="7"/>
  <c r="GY55" i="7"/>
  <c r="HB55" i="7"/>
  <c r="HE55" i="7"/>
  <c r="HH55" i="7"/>
  <c r="HK55" i="7"/>
  <c r="HN55" i="7"/>
  <c r="HQ55" i="7"/>
  <c r="HT55" i="7"/>
  <c r="HW55" i="7"/>
  <c r="HZ55" i="7"/>
  <c r="IC55" i="7"/>
  <c r="IF55" i="7"/>
  <c r="II55" i="7"/>
  <c r="IL55" i="7"/>
  <c r="IO55" i="7"/>
  <c r="IR55" i="7"/>
  <c r="IU55" i="7"/>
  <c r="F56" i="7"/>
  <c r="I56" i="7"/>
  <c r="L56" i="7"/>
  <c r="O56" i="7"/>
  <c r="R56" i="7"/>
  <c r="U56" i="7"/>
  <c r="X56" i="7"/>
  <c r="AA56" i="7"/>
  <c r="AD56" i="7"/>
  <c r="AG56" i="7"/>
  <c r="AJ56" i="7"/>
  <c r="AM56" i="7"/>
  <c r="AP56" i="7"/>
  <c r="AS56" i="7"/>
  <c r="AV56" i="7"/>
  <c r="AY56" i="7"/>
  <c r="BB56" i="7"/>
  <c r="BE56" i="7"/>
  <c r="BH56" i="7"/>
  <c r="BK56" i="7"/>
  <c r="BN56" i="7"/>
  <c r="BQ56" i="7"/>
  <c r="BT56" i="7"/>
  <c r="BW56" i="7"/>
  <c r="BZ56" i="7"/>
  <c r="CC56" i="7"/>
  <c r="CF56" i="7"/>
  <c r="CI56" i="7"/>
  <c r="CL56" i="7"/>
  <c r="CO56" i="7"/>
  <c r="CR56" i="7"/>
  <c r="CU56" i="7"/>
  <c r="CX56" i="7"/>
  <c r="DA56" i="7"/>
  <c r="DD56" i="7"/>
  <c r="DG56" i="7"/>
  <c r="DJ56" i="7"/>
  <c r="DM56" i="7"/>
  <c r="DP56" i="7"/>
  <c r="DS56" i="7"/>
  <c r="DV56" i="7"/>
  <c r="DY56" i="7"/>
  <c r="EB56" i="7"/>
  <c r="EE56" i="7"/>
  <c r="EH56" i="7"/>
  <c r="EK56" i="7"/>
  <c r="EN56" i="7"/>
  <c r="EQ56" i="7"/>
  <c r="ET56" i="7"/>
  <c r="EW56" i="7"/>
  <c r="EZ56" i="7"/>
  <c r="FC56" i="7"/>
  <c r="FF56" i="7"/>
  <c r="FI56" i="7"/>
  <c r="FL56" i="7"/>
  <c r="FO56" i="7"/>
  <c r="FR56" i="7"/>
  <c r="FU56" i="7"/>
  <c r="FX56" i="7"/>
  <c r="GA56" i="7"/>
  <c r="GD56" i="7"/>
  <c r="GG56" i="7"/>
  <c r="GJ56" i="7"/>
  <c r="GM56" i="7"/>
  <c r="GP56" i="7"/>
  <c r="GS56" i="7"/>
  <c r="GV56" i="7"/>
  <c r="GY56" i="7"/>
  <c r="HB56" i="7"/>
  <c r="HE56" i="7"/>
  <c r="HH56" i="7"/>
  <c r="HK56" i="7"/>
  <c r="HN56" i="7"/>
  <c r="HQ56" i="7"/>
  <c r="HT56" i="7"/>
  <c r="HW56" i="7"/>
  <c r="HZ56" i="7"/>
  <c r="IC56" i="7"/>
  <c r="IF56" i="7"/>
  <c r="II56" i="7"/>
  <c r="IL56" i="7"/>
  <c r="IO56" i="7"/>
  <c r="IR56" i="7"/>
  <c r="IU56" i="7"/>
  <c r="B70" i="7"/>
  <c r="X70" i="7"/>
  <c r="AD70" i="7"/>
  <c r="AM70" i="7"/>
  <c r="AS70" i="7"/>
  <c r="BB70" i="7"/>
  <c r="BH70" i="7"/>
  <c r="BQ70" i="7"/>
  <c r="BW70" i="7"/>
  <c r="CF70" i="7"/>
  <c r="CL70" i="7"/>
  <c r="CU70" i="7"/>
  <c r="DA70" i="7"/>
  <c r="DJ70" i="7"/>
  <c r="DP70" i="7"/>
  <c r="DY70" i="7"/>
  <c r="EE70" i="7"/>
  <c r="EN70" i="7"/>
  <c r="ET70" i="7"/>
  <c r="FC70" i="7"/>
  <c r="FI70" i="7"/>
  <c r="FR70" i="7"/>
  <c r="FX70" i="7"/>
  <c r="GG70" i="7"/>
  <c r="GM70" i="7"/>
  <c r="GV70" i="7"/>
  <c r="HB70" i="7"/>
  <c r="HK70" i="7"/>
  <c r="HQ70" i="7"/>
  <c r="HZ70" i="7"/>
  <c r="IF70" i="7"/>
  <c r="B71" i="7"/>
  <c r="X71" i="7"/>
  <c r="AD71" i="7"/>
  <c r="AM71" i="7"/>
  <c r="AS71" i="7"/>
  <c r="BB71" i="7"/>
  <c r="BH71" i="7"/>
  <c r="BQ71" i="7"/>
  <c r="BW71" i="7"/>
  <c r="CF71" i="7"/>
  <c r="CL71" i="7"/>
  <c r="CU71" i="7"/>
  <c r="DA71" i="7"/>
  <c r="DJ71" i="7"/>
  <c r="DP71" i="7"/>
  <c r="DY71" i="7"/>
  <c r="EE71" i="7"/>
  <c r="EN71" i="7"/>
  <c r="ET71" i="7"/>
  <c r="FC71" i="7"/>
  <c r="FI71" i="7"/>
  <c r="FR71" i="7"/>
  <c r="FX71" i="7"/>
  <c r="GG71" i="7"/>
  <c r="GM71" i="7"/>
  <c r="GV71" i="7"/>
  <c r="HB71" i="7"/>
  <c r="HK71" i="7"/>
  <c r="HQ71" i="7"/>
  <c r="HZ71" i="7"/>
  <c r="IF71" i="7"/>
  <c r="L4" i="6"/>
  <c r="G13" i="6"/>
  <c r="I13" i="6"/>
  <c r="N13" i="6"/>
  <c r="A14" i="7"/>
  <c r="G14" i="6"/>
  <c r="A15" i="7"/>
  <c r="G15" i="6"/>
  <c r="G16" i="6"/>
  <c r="A17" i="7"/>
  <c r="G17" i="6"/>
  <c r="A18" i="7"/>
  <c r="G18" i="6"/>
  <c r="A19" i="7"/>
  <c r="G19" i="6"/>
  <c r="G20" i="6"/>
  <c r="I20" i="6"/>
  <c r="N20" i="6"/>
  <c r="G21" i="6"/>
  <c r="I21" i="6"/>
  <c r="N21" i="6"/>
  <c r="G22" i="6"/>
  <c r="I22" i="6"/>
  <c r="N22" i="6"/>
  <c r="G23" i="6"/>
  <c r="I23" i="6"/>
  <c r="N23" i="6"/>
  <c r="G24" i="6"/>
  <c r="I24" i="6"/>
  <c r="N24" i="6"/>
  <c r="G25" i="6"/>
  <c r="I25" i="6"/>
  <c r="N25" i="6"/>
  <c r="G26" i="6"/>
  <c r="I26" i="6"/>
  <c r="N26" i="6"/>
  <c r="G27" i="6"/>
  <c r="I27" i="6"/>
  <c r="N27" i="6"/>
  <c r="G28" i="6"/>
  <c r="I28" i="6"/>
  <c r="N28" i="6"/>
  <c r="G29" i="6"/>
  <c r="I29" i="6"/>
  <c r="N29" i="6"/>
  <c r="G30" i="6"/>
  <c r="I30" i="6"/>
  <c r="N30" i="6"/>
  <c r="G31" i="6"/>
  <c r="I31" i="6"/>
  <c r="N31" i="6"/>
  <c r="G32" i="6"/>
  <c r="I32" i="6"/>
  <c r="N32" i="6"/>
  <c r="G33" i="6"/>
  <c r="I33" i="6"/>
  <c r="N33" i="6"/>
  <c r="G34" i="6"/>
  <c r="I34" i="6"/>
  <c r="N34" i="6"/>
  <c r="G35" i="6"/>
  <c r="I35" i="6"/>
  <c r="N35" i="6"/>
  <c r="G36" i="6"/>
  <c r="I36" i="6"/>
  <c r="N36" i="6"/>
  <c r="G37" i="6"/>
  <c r="I37" i="6"/>
  <c r="N37" i="6"/>
  <c r="G38" i="6"/>
  <c r="I38" i="6"/>
  <c r="N38" i="6"/>
  <c r="G39" i="6"/>
  <c r="I39" i="6"/>
  <c r="N39" i="6"/>
  <c r="G40" i="6"/>
  <c r="I40" i="6"/>
  <c r="N40" i="6"/>
  <c r="G41" i="6"/>
  <c r="I41" i="6"/>
  <c r="N41" i="6"/>
  <c r="G42" i="6"/>
  <c r="I42" i="6"/>
  <c r="N42" i="6"/>
  <c r="G43" i="6"/>
  <c r="I43" i="6"/>
  <c r="N43" i="6"/>
  <c r="G44" i="6"/>
  <c r="I44" i="6"/>
  <c r="N44" i="6"/>
  <c r="G45" i="6"/>
  <c r="I45" i="6"/>
  <c r="N45" i="6"/>
  <c r="G46" i="6"/>
  <c r="I46" i="6"/>
  <c r="N46" i="6"/>
  <c r="G47" i="6"/>
  <c r="I47" i="6"/>
  <c r="N47" i="6"/>
  <c r="G48" i="6"/>
  <c r="I48" i="6"/>
  <c r="N48" i="6"/>
  <c r="G49" i="6"/>
  <c r="I49" i="6"/>
  <c r="N49" i="6"/>
  <c r="G50" i="6"/>
  <c r="I50" i="6"/>
  <c r="N50" i="6"/>
  <c r="G51" i="6"/>
  <c r="I51" i="6"/>
  <c r="N51" i="6"/>
  <c r="G52" i="6"/>
  <c r="I52" i="6"/>
  <c r="N52" i="6"/>
  <c r="A53" i="6"/>
  <c r="K53" i="6"/>
  <c r="L53" i="6"/>
  <c r="A16" i="7" l="1"/>
  <c r="N19" i="6"/>
  <c r="C56" i="7"/>
  <c r="C55" i="7"/>
  <c r="H51" i="6"/>
  <c r="F51" i="7"/>
  <c r="I51" i="7"/>
  <c r="L51" i="7"/>
  <c r="O51" i="7"/>
  <c r="R51" i="7"/>
  <c r="U51" i="7"/>
  <c r="X51" i="7"/>
  <c r="AA51" i="7"/>
  <c r="AD51" i="7"/>
  <c r="AG51" i="7"/>
  <c r="AJ51" i="7"/>
  <c r="AM51" i="7"/>
  <c r="AP51" i="7"/>
  <c r="AS51" i="7"/>
  <c r="AV51" i="7"/>
  <c r="AY51" i="7"/>
  <c r="BB51" i="7"/>
  <c r="BE51" i="7"/>
  <c r="BH51" i="7"/>
  <c r="BK51" i="7"/>
  <c r="BN51" i="7"/>
  <c r="BQ51" i="7"/>
  <c r="BT51" i="7"/>
  <c r="BW51" i="7"/>
  <c r="BZ51" i="7"/>
  <c r="CC51" i="7"/>
  <c r="CF51" i="7"/>
  <c r="CI51" i="7"/>
  <c r="CL51" i="7"/>
  <c r="CO51" i="7"/>
  <c r="CR51" i="7"/>
  <c r="CU51" i="7"/>
  <c r="CX51" i="7"/>
  <c r="DA51" i="7"/>
  <c r="DD51" i="7"/>
  <c r="DG51" i="7"/>
  <c r="DJ51" i="7"/>
  <c r="DM51" i="7"/>
  <c r="DP51" i="7"/>
  <c r="DS51" i="7"/>
  <c r="DV51" i="7"/>
  <c r="DY51" i="7"/>
  <c r="EB51" i="7"/>
  <c r="EE51" i="7"/>
  <c r="EH51" i="7"/>
  <c r="EK51" i="7"/>
  <c r="EN51" i="7"/>
  <c r="EQ51" i="7"/>
  <c r="ET51" i="7"/>
  <c r="EW51" i="7"/>
  <c r="EZ51" i="7"/>
  <c r="FC51" i="7"/>
  <c r="FF51" i="7"/>
  <c r="FI51" i="7"/>
  <c r="FL51" i="7"/>
  <c r="FO51" i="7"/>
  <c r="FR51" i="7"/>
  <c r="FU51" i="7"/>
  <c r="FX51" i="7"/>
  <c r="GA51" i="7"/>
  <c r="GD51" i="7"/>
  <c r="GG51" i="7"/>
  <c r="GJ51" i="7"/>
  <c r="GM51" i="7"/>
  <c r="GP51" i="7"/>
  <c r="GS51" i="7"/>
  <c r="GV51" i="7"/>
  <c r="GY51" i="7"/>
  <c r="HB51" i="7"/>
  <c r="HE51" i="7"/>
  <c r="HH51" i="7"/>
  <c r="HK51" i="7"/>
  <c r="HN51" i="7"/>
  <c r="HQ51" i="7"/>
  <c r="HT51" i="7"/>
  <c r="HW51" i="7"/>
  <c r="HZ51" i="7"/>
  <c r="IC51" i="7"/>
  <c r="IF51" i="7"/>
  <c r="II51" i="7"/>
  <c r="IL51" i="7"/>
  <c r="IO51" i="7"/>
  <c r="IR51" i="7"/>
  <c r="IU51" i="7"/>
  <c r="H49" i="6"/>
  <c r="F49" i="7"/>
  <c r="I49" i="7"/>
  <c r="L49" i="7"/>
  <c r="O49" i="7"/>
  <c r="R49" i="7"/>
  <c r="U49" i="7"/>
  <c r="X49" i="7"/>
  <c r="AA49" i="7"/>
  <c r="AD49" i="7"/>
  <c r="AG49" i="7"/>
  <c r="AJ49" i="7"/>
  <c r="AM49" i="7"/>
  <c r="AP49" i="7"/>
  <c r="AS49" i="7"/>
  <c r="AV49" i="7"/>
  <c r="AY49" i="7"/>
  <c r="BB49" i="7"/>
  <c r="BE49" i="7"/>
  <c r="BH49" i="7"/>
  <c r="BK49" i="7"/>
  <c r="BN49" i="7"/>
  <c r="BQ49" i="7"/>
  <c r="BT49" i="7"/>
  <c r="BW49" i="7"/>
  <c r="BZ49" i="7"/>
  <c r="CC49" i="7"/>
  <c r="CF49" i="7"/>
  <c r="CI49" i="7"/>
  <c r="CL49" i="7"/>
  <c r="CO49" i="7"/>
  <c r="CR49" i="7"/>
  <c r="CU49" i="7"/>
  <c r="CX49" i="7"/>
  <c r="DA49" i="7"/>
  <c r="DD49" i="7"/>
  <c r="DG49" i="7"/>
  <c r="DJ49" i="7"/>
  <c r="DM49" i="7"/>
  <c r="DP49" i="7"/>
  <c r="DS49" i="7"/>
  <c r="DV49" i="7"/>
  <c r="DY49" i="7"/>
  <c r="EB49" i="7"/>
  <c r="EE49" i="7"/>
  <c r="EH49" i="7"/>
  <c r="EK49" i="7"/>
  <c r="EN49" i="7"/>
  <c r="EQ49" i="7"/>
  <c r="ET49" i="7"/>
  <c r="EW49" i="7"/>
  <c r="EZ49" i="7"/>
  <c r="FC49" i="7"/>
  <c r="FF49" i="7"/>
  <c r="FI49" i="7"/>
  <c r="FL49" i="7"/>
  <c r="FO49" i="7"/>
  <c r="FR49" i="7"/>
  <c r="FU49" i="7"/>
  <c r="FX49" i="7"/>
  <c r="GA49" i="7"/>
  <c r="GD49" i="7"/>
  <c r="GG49" i="7"/>
  <c r="GJ49" i="7"/>
  <c r="GM49" i="7"/>
  <c r="GP49" i="7"/>
  <c r="GS49" i="7"/>
  <c r="GV49" i="7"/>
  <c r="GY49" i="7"/>
  <c r="HB49" i="7"/>
  <c r="HE49" i="7"/>
  <c r="HH49" i="7"/>
  <c r="HK49" i="7"/>
  <c r="HN49" i="7"/>
  <c r="HQ49" i="7"/>
  <c r="HT49" i="7"/>
  <c r="HW49" i="7"/>
  <c r="HZ49" i="7"/>
  <c r="IC49" i="7"/>
  <c r="IF49" i="7"/>
  <c r="II49" i="7"/>
  <c r="IL49" i="7"/>
  <c r="IO49" i="7"/>
  <c r="IR49" i="7"/>
  <c r="IU49" i="7"/>
  <c r="H45" i="6"/>
  <c r="F45" i="7"/>
  <c r="I45" i="7"/>
  <c r="L45" i="7"/>
  <c r="O45" i="7"/>
  <c r="R45" i="7"/>
  <c r="U45" i="7"/>
  <c r="X45" i="7"/>
  <c r="AA45" i="7"/>
  <c r="AD45" i="7"/>
  <c r="AG45" i="7"/>
  <c r="AJ45" i="7"/>
  <c r="AM45" i="7"/>
  <c r="AP45" i="7"/>
  <c r="AS45" i="7"/>
  <c r="AV45" i="7"/>
  <c r="AY45" i="7"/>
  <c r="BB45" i="7"/>
  <c r="BE45" i="7"/>
  <c r="BH45" i="7"/>
  <c r="BK45" i="7"/>
  <c r="BN45" i="7"/>
  <c r="BQ45" i="7"/>
  <c r="BT45" i="7"/>
  <c r="BW45" i="7"/>
  <c r="BZ45" i="7"/>
  <c r="CC45" i="7"/>
  <c r="CF45" i="7"/>
  <c r="CI45" i="7"/>
  <c r="CL45" i="7"/>
  <c r="CO45" i="7"/>
  <c r="CR45" i="7"/>
  <c r="CU45" i="7"/>
  <c r="CX45" i="7"/>
  <c r="DA45" i="7"/>
  <c r="DD45" i="7"/>
  <c r="DG45" i="7"/>
  <c r="DJ45" i="7"/>
  <c r="DM45" i="7"/>
  <c r="DP45" i="7"/>
  <c r="DS45" i="7"/>
  <c r="DV45" i="7"/>
  <c r="DY45" i="7"/>
  <c r="EB45" i="7"/>
  <c r="EE45" i="7"/>
  <c r="EH45" i="7"/>
  <c r="EK45" i="7"/>
  <c r="EN45" i="7"/>
  <c r="EQ45" i="7"/>
  <c r="ET45" i="7"/>
  <c r="EW45" i="7"/>
  <c r="EZ45" i="7"/>
  <c r="FC45" i="7"/>
  <c r="FF45" i="7"/>
  <c r="FI45" i="7"/>
  <c r="FL45" i="7"/>
  <c r="FO45" i="7"/>
  <c r="FR45" i="7"/>
  <c r="FU45" i="7"/>
  <c r="FX45" i="7"/>
  <c r="GA45" i="7"/>
  <c r="GD45" i="7"/>
  <c r="GG45" i="7"/>
  <c r="GJ45" i="7"/>
  <c r="GM45" i="7"/>
  <c r="GP45" i="7"/>
  <c r="GS45" i="7"/>
  <c r="GV45" i="7"/>
  <c r="GY45" i="7"/>
  <c r="HB45" i="7"/>
  <c r="HE45" i="7"/>
  <c r="HH45" i="7"/>
  <c r="HK45" i="7"/>
  <c r="HN45" i="7"/>
  <c r="HQ45" i="7"/>
  <c r="HT45" i="7"/>
  <c r="HW45" i="7"/>
  <c r="HZ45" i="7"/>
  <c r="IC45" i="7"/>
  <c r="IF45" i="7"/>
  <c r="II45" i="7"/>
  <c r="IL45" i="7"/>
  <c r="IO45" i="7"/>
  <c r="IR45" i="7"/>
  <c r="IU45" i="7"/>
  <c r="H41" i="6"/>
  <c r="F41" i="7"/>
  <c r="I41" i="7"/>
  <c r="L41" i="7"/>
  <c r="O41" i="7"/>
  <c r="R41" i="7"/>
  <c r="U41" i="7"/>
  <c r="X41" i="7"/>
  <c r="AA41" i="7"/>
  <c r="AD41" i="7"/>
  <c r="AG41" i="7"/>
  <c r="AJ41" i="7"/>
  <c r="AM41" i="7"/>
  <c r="AP41" i="7"/>
  <c r="AS41" i="7"/>
  <c r="AV41" i="7"/>
  <c r="AY41" i="7"/>
  <c r="BB41" i="7"/>
  <c r="BE41" i="7"/>
  <c r="BH41" i="7"/>
  <c r="BK41" i="7"/>
  <c r="BN41" i="7"/>
  <c r="BQ41" i="7"/>
  <c r="BT41" i="7"/>
  <c r="BW41" i="7"/>
  <c r="BZ41" i="7"/>
  <c r="CC41" i="7"/>
  <c r="CF41" i="7"/>
  <c r="CI41" i="7"/>
  <c r="CL41" i="7"/>
  <c r="CO41" i="7"/>
  <c r="CR41" i="7"/>
  <c r="CU41" i="7"/>
  <c r="CX41" i="7"/>
  <c r="DA41" i="7"/>
  <c r="DD41" i="7"/>
  <c r="DG41" i="7"/>
  <c r="DJ41" i="7"/>
  <c r="DM41" i="7"/>
  <c r="DP41" i="7"/>
  <c r="DS41" i="7"/>
  <c r="DV41" i="7"/>
  <c r="DY41" i="7"/>
  <c r="EB41" i="7"/>
  <c r="EE41" i="7"/>
  <c r="EH41" i="7"/>
  <c r="EK41" i="7"/>
  <c r="EN41" i="7"/>
  <c r="EQ41" i="7"/>
  <c r="ET41" i="7"/>
  <c r="EW41" i="7"/>
  <c r="EZ41" i="7"/>
  <c r="FC41" i="7"/>
  <c r="FF41" i="7"/>
  <c r="FI41" i="7"/>
  <c r="FL41" i="7"/>
  <c r="FO41" i="7"/>
  <c r="FR41" i="7"/>
  <c r="FU41" i="7"/>
  <c r="FX41" i="7"/>
  <c r="GA41" i="7"/>
  <c r="GD41" i="7"/>
  <c r="GG41" i="7"/>
  <c r="GJ41" i="7"/>
  <c r="GM41" i="7"/>
  <c r="GP41" i="7"/>
  <c r="GS41" i="7"/>
  <c r="GV41" i="7"/>
  <c r="GY41" i="7"/>
  <c r="HB41" i="7"/>
  <c r="HE41" i="7"/>
  <c r="HH41" i="7"/>
  <c r="HK41" i="7"/>
  <c r="HN41" i="7"/>
  <c r="HQ41" i="7"/>
  <c r="HT41" i="7"/>
  <c r="HW41" i="7"/>
  <c r="HZ41" i="7"/>
  <c r="IC41" i="7"/>
  <c r="IF41" i="7"/>
  <c r="II41" i="7"/>
  <c r="IL41" i="7"/>
  <c r="IO41" i="7"/>
  <c r="IR41" i="7"/>
  <c r="IU41" i="7"/>
  <c r="H37" i="6"/>
  <c r="F37" i="7"/>
  <c r="I37" i="7"/>
  <c r="L37" i="7"/>
  <c r="O37" i="7"/>
  <c r="R37" i="7"/>
  <c r="U37" i="7"/>
  <c r="X37" i="7"/>
  <c r="AA37" i="7"/>
  <c r="AD37" i="7"/>
  <c r="AG37" i="7"/>
  <c r="AJ37" i="7"/>
  <c r="AM37" i="7"/>
  <c r="AP37" i="7"/>
  <c r="AS37" i="7"/>
  <c r="AV37" i="7"/>
  <c r="AY37" i="7"/>
  <c r="BB37" i="7"/>
  <c r="BE37" i="7"/>
  <c r="BH37" i="7"/>
  <c r="BK37" i="7"/>
  <c r="BN37" i="7"/>
  <c r="BQ37" i="7"/>
  <c r="BT37" i="7"/>
  <c r="BW37" i="7"/>
  <c r="BZ37" i="7"/>
  <c r="CC37" i="7"/>
  <c r="CF37" i="7"/>
  <c r="CI37" i="7"/>
  <c r="CL37" i="7"/>
  <c r="CO37" i="7"/>
  <c r="CR37" i="7"/>
  <c r="CU37" i="7"/>
  <c r="CX37" i="7"/>
  <c r="DA37" i="7"/>
  <c r="DD37" i="7"/>
  <c r="DG37" i="7"/>
  <c r="DJ37" i="7"/>
  <c r="DM37" i="7"/>
  <c r="DP37" i="7"/>
  <c r="DS37" i="7"/>
  <c r="DV37" i="7"/>
  <c r="DY37" i="7"/>
  <c r="EB37" i="7"/>
  <c r="EE37" i="7"/>
  <c r="EH37" i="7"/>
  <c r="EK37" i="7"/>
  <c r="EN37" i="7"/>
  <c r="EQ37" i="7"/>
  <c r="ET37" i="7"/>
  <c r="EW37" i="7"/>
  <c r="EZ37" i="7"/>
  <c r="FC37" i="7"/>
  <c r="FF37" i="7"/>
  <c r="FI37" i="7"/>
  <c r="FL37" i="7"/>
  <c r="FO37" i="7"/>
  <c r="FR37" i="7"/>
  <c r="FU37" i="7"/>
  <c r="FX37" i="7"/>
  <c r="GA37" i="7"/>
  <c r="GD37" i="7"/>
  <c r="GG37" i="7"/>
  <c r="GJ37" i="7"/>
  <c r="GM37" i="7"/>
  <c r="GP37" i="7"/>
  <c r="GS37" i="7"/>
  <c r="GV37" i="7"/>
  <c r="GY37" i="7"/>
  <c r="HB37" i="7"/>
  <c r="HE37" i="7"/>
  <c r="HH37" i="7"/>
  <c r="HK37" i="7"/>
  <c r="HN37" i="7"/>
  <c r="HQ37" i="7"/>
  <c r="HT37" i="7"/>
  <c r="HW37" i="7"/>
  <c r="HZ37" i="7"/>
  <c r="IC37" i="7"/>
  <c r="IF37" i="7"/>
  <c r="II37" i="7"/>
  <c r="IL37" i="7"/>
  <c r="IO37" i="7"/>
  <c r="IR37" i="7"/>
  <c r="IU37" i="7"/>
  <c r="H33" i="6"/>
  <c r="F33" i="7"/>
  <c r="I33" i="7"/>
  <c r="L33" i="7"/>
  <c r="O33" i="7"/>
  <c r="R33" i="7"/>
  <c r="U33" i="7"/>
  <c r="X33" i="7"/>
  <c r="AA33" i="7"/>
  <c r="AD33" i="7"/>
  <c r="AG33" i="7"/>
  <c r="AJ33" i="7"/>
  <c r="AM33" i="7"/>
  <c r="AP33" i="7"/>
  <c r="AS33" i="7"/>
  <c r="AV33" i="7"/>
  <c r="AY33" i="7"/>
  <c r="BB33" i="7"/>
  <c r="BE33" i="7"/>
  <c r="BH33" i="7"/>
  <c r="BK33" i="7"/>
  <c r="BN33" i="7"/>
  <c r="BQ33" i="7"/>
  <c r="BT33" i="7"/>
  <c r="BW33" i="7"/>
  <c r="BZ33" i="7"/>
  <c r="CC33" i="7"/>
  <c r="CF33" i="7"/>
  <c r="CI33" i="7"/>
  <c r="CL33" i="7"/>
  <c r="CO33" i="7"/>
  <c r="CR33" i="7"/>
  <c r="CU33" i="7"/>
  <c r="CX33" i="7"/>
  <c r="DA33" i="7"/>
  <c r="DD33" i="7"/>
  <c r="DG33" i="7"/>
  <c r="DJ33" i="7"/>
  <c r="DM33" i="7"/>
  <c r="DP33" i="7"/>
  <c r="DS33" i="7"/>
  <c r="DV33" i="7"/>
  <c r="DY33" i="7"/>
  <c r="EB33" i="7"/>
  <c r="EE33" i="7"/>
  <c r="EH33" i="7"/>
  <c r="EK33" i="7"/>
  <c r="EN33" i="7"/>
  <c r="EQ33" i="7"/>
  <c r="ET33" i="7"/>
  <c r="EW33" i="7"/>
  <c r="EZ33" i="7"/>
  <c r="FC33" i="7"/>
  <c r="FF33" i="7"/>
  <c r="FI33" i="7"/>
  <c r="FL33" i="7"/>
  <c r="FO33" i="7"/>
  <c r="FR33" i="7"/>
  <c r="FU33" i="7"/>
  <c r="FX33" i="7"/>
  <c r="GA33" i="7"/>
  <c r="GD33" i="7"/>
  <c r="GG33" i="7"/>
  <c r="GJ33" i="7"/>
  <c r="GM33" i="7"/>
  <c r="GP33" i="7"/>
  <c r="GS33" i="7"/>
  <c r="GV33" i="7"/>
  <c r="GY33" i="7"/>
  <c r="HB33" i="7"/>
  <c r="HE33" i="7"/>
  <c r="HH33" i="7"/>
  <c r="HK33" i="7"/>
  <c r="HN33" i="7"/>
  <c r="HQ33" i="7"/>
  <c r="HT33" i="7"/>
  <c r="HW33" i="7"/>
  <c r="HZ33" i="7"/>
  <c r="IC33" i="7"/>
  <c r="IF33" i="7"/>
  <c r="II33" i="7"/>
  <c r="IL33" i="7"/>
  <c r="IO33" i="7"/>
  <c r="IR33" i="7"/>
  <c r="IU33" i="7"/>
  <c r="H31" i="6"/>
  <c r="F31" i="7"/>
  <c r="I31" i="7"/>
  <c r="L31" i="7"/>
  <c r="O31" i="7"/>
  <c r="R31" i="7"/>
  <c r="U31" i="7"/>
  <c r="X31" i="7"/>
  <c r="AA31" i="7"/>
  <c r="AD31" i="7"/>
  <c r="AG31" i="7"/>
  <c r="AJ31" i="7"/>
  <c r="AM31" i="7"/>
  <c r="AP31" i="7"/>
  <c r="AS31" i="7"/>
  <c r="AV31" i="7"/>
  <c r="AY31" i="7"/>
  <c r="BB31" i="7"/>
  <c r="BE31" i="7"/>
  <c r="BH31" i="7"/>
  <c r="BK31" i="7"/>
  <c r="BN31" i="7"/>
  <c r="BQ31" i="7"/>
  <c r="BT31" i="7"/>
  <c r="BW31" i="7"/>
  <c r="BZ31" i="7"/>
  <c r="CC31" i="7"/>
  <c r="CF31" i="7"/>
  <c r="CI31" i="7"/>
  <c r="CL31" i="7"/>
  <c r="CO31" i="7"/>
  <c r="CR31" i="7"/>
  <c r="CU31" i="7"/>
  <c r="CX31" i="7"/>
  <c r="DA31" i="7"/>
  <c r="DD31" i="7"/>
  <c r="DG31" i="7"/>
  <c r="DJ31" i="7"/>
  <c r="DM31" i="7"/>
  <c r="DP31" i="7"/>
  <c r="DS31" i="7"/>
  <c r="DV31" i="7"/>
  <c r="DY31" i="7"/>
  <c r="EB31" i="7"/>
  <c r="EE31" i="7"/>
  <c r="EH31" i="7"/>
  <c r="EK31" i="7"/>
  <c r="EN31" i="7"/>
  <c r="EQ31" i="7"/>
  <c r="ET31" i="7"/>
  <c r="EW31" i="7"/>
  <c r="EZ31" i="7"/>
  <c r="FC31" i="7"/>
  <c r="FF31" i="7"/>
  <c r="FI31" i="7"/>
  <c r="FL31" i="7"/>
  <c r="FO31" i="7"/>
  <c r="FR31" i="7"/>
  <c r="FU31" i="7"/>
  <c r="FX31" i="7"/>
  <c r="GA31" i="7"/>
  <c r="GD31" i="7"/>
  <c r="GG31" i="7"/>
  <c r="GJ31" i="7"/>
  <c r="GM31" i="7"/>
  <c r="GP31" i="7"/>
  <c r="GS31" i="7"/>
  <c r="GV31" i="7"/>
  <c r="GY31" i="7"/>
  <c r="HB31" i="7"/>
  <c r="HE31" i="7"/>
  <c r="HH31" i="7"/>
  <c r="HK31" i="7"/>
  <c r="HN31" i="7"/>
  <c r="HQ31" i="7"/>
  <c r="HT31" i="7"/>
  <c r="HW31" i="7"/>
  <c r="HZ31" i="7"/>
  <c r="IC31" i="7"/>
  <c r="IF31" i="7"/>
  <c r="II31" i="7"/>
  <c r="IL31" i="7"/>
  <c r="IO31" i="7"/>
  <c r="IR31" i="7"/>
  <c r="IU31" i="7"/>
  <c r="H29" i="6"/>
  <c r="F29" i="7"/>
  <c r="I29" i="7"/>
  <c r="L29" i="7"/>
  <c r="O29" i="7"/>
  <c r="R29" i="7"/>
  <c r="U29" i="7"/>
  <c r="X29" i="7"/>
  <c r="AA29" i="7"/>
  <c r="AD29" i="7"/>
  <c r="AG29" i="7"/>
  <c r="AJ29" i="7"/>
  <c r="AM29" i="7"/>
  <c r="AP29" i="7"/>
  <c r="AS29" i="7"/>
  <c r="AV29" i="7"/>
  <c r="AY29" i="7"/>
  <c r="BB29" i="7"/>
  <c r="BE29" i="7"/>
  <c r="BH29" i="7"/>
  <c r="BK29" i="7"/>
  <c r="BN29" i="7"/>
  <c r="BQ29" i="7"/>
  <c r="BT29" i="7"/>
  <c r="BW29" i="7"/>
  <c r="BZ29" i="7"/>
  <c r="CC29" i="7"/>
  <c r="CF29" i="7"/>
  <c r="CI29" i="7"/>
  <c r="CL29" i="7"/>
  <c r="CO29" i="7"/>
  <c r="CR29" i="7"/>
  <c r="CU29" i="7"/>
  <c r="CX29" i="7"/>
  <c r="DA29" i="7"/>
  <c r="DD29" i="7"/>
  <c r="DG29" i="7"/>
  <c r="DJ29" i="7"/>
  <c r="DM29" i="7"/>
  <c r="DP29" i="7"/>
  <c r="DS29" i="7"/>
  <c r="DV29" i="7"/>
  <c r="DY29" i="7"/>
  <c r="EB29" i="7"/>
  <c r="EE29" i="7"/>
  <c r="EH29" i="7"/>
  <c r="EK29" i="7"/>
  <c r="EN29" i="7"/>
  <c r="EQ29" i="7"/>
  <c r="ET29" i="7"/>
  <c r="EW29" i="7"/>
  <c r="EZ29" i="7"/>
  <c r="FC29" i="7"/>
  <c r="FF29" i="7"/>
  <c r="FI29" i="7"/>
  <c r="FL29" i="7"/>
  <c r="FO29" i="7"/>
  <c r="FR29" i="7"/>
  <c r="FU29" i="7"/>
  <c r="FX29" i="7"/>
  <c r="GA29" i="7"/>
  <c r="GD29" i="7"/>
  <c r="GG29" i="7"/>
  <c r="GJ29" i="7"/>
  <c r="GM29" i="7"/>
  <c r="GP29" i="7"/>
  <c r="GS29" i="7"/>
  <c r="GV29" i="7"/>
  <c r="GY29" i="7"/>
  <c r="HB29" i="7"/>
  <c r="HE29" i="7"/>
  <c r="HH29" i="7"/>
  <c r="HK29" i="7"/>
  <c r="HN29" i="7"/>
  <c r="HQ29" i="7"/>
  <c r="HT29" i="7"/>
  <c r="HW29" i="7"/>
  <c r="HZ29" i="7"/>
  <c r="IC29" i="7"/>
  <c r="IF29" i="7"/>
  <c r="II29" i="7"/>
  <c r="IL29" i="7"/>
  <c r="IO29" i="7"/>
  <c r="IR29" i="7"/>
  <c r="IU29" i="7"/>
  <c r="H27" i="6"/>
  <c r="F27" i="7"/>
  <c r="I27" i="7"/>
  <c r="L27" i="7"/>
  <c r="O27" i="7"/>
  <c r="R27" i="7"/>
  <c r="U27" i="7"/>
  <c r="X27" i="7"/>
  <c r="AA27" i="7"/>
  <c r="AD27" i="7"/>
  <c r="AG27" i="7"/>
  <c r="AJ27" i="7"/>
  <c r="AM27" i="7"/>
  <c r="AP27" i="7"/>
  <c r="AS27" i="7"/>
  <c r="AV27" i="7"/>
  <c r="AY27" i="7"/>
  <c r="BB27" i="7"/>
  <c r="BE27" i="7"/>
  <c r="BH27" i="7"/>
  <c r="BK27" i="7"/>
  <c r="BN27" i="7"/>
  <c r="BQ27" i="7"/>
  <c r="BT27" i="7"/>
  <c r="BW27" i="7"/>
  <c r="BZ27" i="7"/>
  <c r="CC27" i="7"/>
  <c r="CF27" i="7"/>
  <c r="CI27" i="7"/>
  <c r="CL27" i="7"/>
  <c r="CO27" i="7"/>
  <c r="CR27" i="7"/>
  <c r="CU27" i="7"/>
  <c r="CX27" i="7"/>
  <c r="DA27" i="7"/>
  <c r="DD27" i="7"/>
  <c r="DG27" i="7"/>
  <c r="DJ27" i="7"/>
  <c r="DM27" i="7"/>
  <c r="DP27" i="7"/>
  <c r="DS27" i="7"/>
  <c r="DV27" i="7"/>
  <c r="DY27" i="7"/>
  <c r="EB27" i="7"/>
  <c r="EE27" i="7"/>
  <c r="EH27" i="7"/>
  <c r="EK27" i="7"/>
  <c r="EN27" i="7"/>
  <c r="EQ27" i="7"/>
  <c r="ET27" i="7"/>
  <c r="EW27" i="7"/>
  <c r="EZ27" i="7"/>
  <c r="FC27" i="7"/>
  <c r="FF27" i="7"/>
  <c r="FI27" i="7"/>
  <c r="FL27" i="7"/>
  <c r="FO27" i="7"/>
  <c r="FR27" i="7"/>
  <c r="FU27" i="7"/>
  <c r="FX27" i="7"/>
  <c r="GA27" i="7"/>
  <c r="GD27" i="7"/>
  <c r="GG27" i="7"/>
  <c r="GJ27" i="7"/>
  <c r="GM27" i="7"/>
  <c r="GP27" i="7"/>
  <c r="GS27" i="7"/>
  <c r="GV27" i="7"/>
  <c r="GY27" i="7"/>
  <c r="HB27" i="7"/>
  <c r="HE27" i="7"/>
  <c r="HH27" i="7"/>
  <c r="HK27" i="7"/>
  <c r="HN27" i="7"/>
  <c r="HQ27" i="7"/>
  <c r="HT27" i="7"/>
  <c r="HW27" i="7"/>
  <c r="HZ27" i="7"/>
  <c r="IC27" i="7"/>
  <c r="IF27" i="7"/>
  <c r="II27" i="7"/>
  <c r="IL27" i="7"/>
  <c r="IO27" i="7"/>
  <c r="IR27" i="7"/>
  <c r="IU27" i="7"/>
  <c r="F25" i="7"/>
  <c r="I25" i="7"/>
  <c r="L25" i="7"/>
  <c r="O25" i="7"/>
  <c r="R25" i="7"/>
  <c r="U25" i="7"/>
  <c r="X25" i="7"/>
  <c r="AA25" i="7"/>
  <c r="AD25" i="7"/>
  <c r="AG25" i="7"/>
  <c r="AJ25" i="7"/>
  <c r="AM25" i="7"/>
  <c r="AP25" i="7"/>
  <c r="AS25" i="7"/>
  <c r="AV25" i="7"/>
  <c r="AY25" i="7"/>
  <c r="BB25" i="7"/>
  <c r="BE25" i="7"/>
  <c r="BH25" i="7"/>
  <c r="BK25" i="7"/>
  <c r="BN25" i="7"/>
  <c r="BQ25" i="7"/>
  <c r="BT25" i="7"/>
  <c r="BW25" i="7"/>
  <c r="BZ25" i="7"/>
  <c r="CC25" i="7"/>
  <c r="CF25" i="7"/>
  <c r="CI25" i="7"/>
  <c r="CL25" i="7"/>
  <c r="CO25" i="7"/>
  <c r="CR25" i="7"/>
  <c r="CU25" i="7"/>
  <c r="CX25" i="7"/>
  <c r="DA25" i="7"/>
  <c r="DD25" i="7"/>
  <c r="DG25" i="7"/>
  <c r="DJ25" i="7"/>
  <c r="DM25" i="7"/>
  <c r="DP25" i="7"/>
  <c r="DS25" i="7"/>
  <c r="DV25" i="7"/>
  <c r="DY25" i="7"/>
  <c r="EB25" i="7"/>
  <c r="EE25" i="7"/>
  <c r="EH25" i="7"/>
  <c r="EK25" i="7"/>
  <c r="EN25" i="7"/>
  <c r="EQ25" i="7"/>
  <c r="ET25" i="7"/>
  <c r="EW25" i="7"/>
  <c r="EZ25" i="7"/>
  <c r="FC25" i="7"/>
  <c r="FF25" i="7"/>
  <c r="FI25" i="7"/>
  <c r="FL25" i="7"/>
  <c r="FO25" i="7"/>
  <c r="FR25" i="7"/>
  <c r="FU25" i="7"/>
  <c r="FX25" i="7"/>
  <c r="GA25" i="7"/>
  <c r="GD25" i="7"/>
  <c r="GG25" i="7"/>
  <c r="GJ25" i="7"/>
  <c r="GM25" i="7"/>
  <c r="GP25" i="7"/>
  <c r="GS25" i="7"/>
  <c r="GV25" i="7"/>
  <c r="GY25" i="7"/>
  <c r="HB25" i="7"/>
  <c r="HE25" i="7"/>
  <c r="HH25" i="7"/>
  <c r="HK25" i="7"/>
  <c r="HN25" i="7"/>
  <c r="HQ25" i="7"/>
  <c r="HT25" i="7"/>
  <c r="HW25" i="7"/>
  <c r="HZ25" i="7"/>
  <c r="IC25" i="7"/>
  <c r="IF25" i="7"/>
  <c r="II25" i="7"/>
  <c r="IL25" i="7"/>
  <c r="IO25" i="7"/>
  <c r="IR25" i="7"/>
  <c r="IU25" i="7"/>
  <c r="F21" i="7"/>
  <c r="I21" i="7"/>
  <c r="L21" i="7"/>
  <c r="O21" i="7"/>
  <c r="R21" i="7"/>
  <c r="U21" i="7"/>
  <c r="X21" i="7"/>
  <c r="AA21" i="7"/>
  <c r="AD21" i="7"/>
  <c r="AG21" i="7"/>
  <c r="AJ21" i="7"/>
  <c r="AM21" i="7"/>
  <c r="AP21" i="7"/>
  <c r="AS21" i="7"/>
  <c r="AV21" i="7"/>
  <c r="AY21" i="7"/>
  <c r="BB21" i="7"/>
  <c r="BE21" i="7"/>
  <c r="BH21" i="7"/>
  <c r="BK21" i="7"/>
  <c r="BN21" i="7"/>
  <c r="BQ21" i="7"/>
  <c r="BT21" i="7"/>
  <c r="BW21" i="7"/>
  <c r="BZ21" i="7"/>
  <c r="CC21" i="7"/>
  <c r="CF21" i="7"/>
  <c r="CI21" i="7"/>
  <c r="CL21" i="7"/>
  <c r="CO21" i="7"/>
  <c r="CR21" i="7"/>
  <c r="CU21" i="7"/>
  <c r="CX21" i="7"/>
  <c r="DA21" i="7"/>
  <c r="DD21" i="7"/>
  <c r="DG21" i="7"/>
  <c r="DJ21" i="7"/>
  <c r="DM21" i="7"/>
  <c r="DP21" i="7"/>
  <c r="DS21" i="7"/>
  <c r="DV21" i="7"/>
  <c r="DY21" i="7"/>
  <c r="EB21" i="7"/>
  <c r="EE21" i="7"/>
  <c r="EH21" i="7"/>
  <c r="EK21" i="7"/>
  <c r="EN21" i="7"/>
  <c r="EQ21" i="7"/>
  <c r="ET21" i="7"/>
  <c r="EW21" i="7"/>
  <c r="EZ21" i="7"/>
  <c r="FC21" i="7"/>
  <c r="FF21" i="7"/>
  <c r="FI21" i="7"/>
  <c r="FL21" i="7"/>
  <c r="FO21" i="7"/>
  <c r="FR21" i="7"/>
  <c r="FU21" i="7"/>
  <c r="FX21" i="7"/>
  <c r="GA21" i="7"/>
  <c r="GD21" i="7"/>
  <c r="GG21" i="7"/>
  <c r="GJ21" i="7"/>
  <c r="GM21" i="7"/>
  <c r="GP21" i="7"/>
  <c r="GS21" i="7"/>
  <c r="GV21" i="7"/>
  <c r="GY21" i="7"/>
  <c r="HB21" i="7"/>
  <c r="HE21" i="7"/>
  <c r="HH21" i="7"/>
  <c r="HK21" i="7"/>
  <c r="HN21" i="7"/>
  <c r="HQ21" i="7"/>
  <c r="HT21" i="7"/>
  <c r="HW21" i="7"/>
  <c r="HZ21" i="7"/>
  <c r="IC21" i="7"/>
  <c r="IF21" i="7"/>
  <c r="II21" i="7"/>
  <c r="IL21" i="7"/>
  <c r="IO21" i="7"/>
  <c r="IR21" i="7"/>
  <c r="IU21" i="7"/>
  <c r="F13" i="7"/>
  <c r="I13" i="7"/>
  <c r="L13" i="7"/>
  <c r="O13" i="7"/>
  <c r="R13" i="7"/>
  <c r="U13" i="7"/>
  <c r="X13" i="7"/>
  <c r="AA13" i="7"/>
  <c r="AD13" i="7"/>
  <c r="AG13" i="7"/>
  <c r="AJ13" i="7"/>
  <c r="AM13" i="7"/>
  <c r="AP13" i="7"/>
  <c r="AS13" i="7"/>
  <c r="AV13" i="7"/>
  <c r="AY13" i="7"/>
  <c r="BB13" i="7"/>
  <c r="BE13" i="7"/>
  <c r="BH13" i="7"/>
  <c r="BK13" i="7"/>
  <c r="BN13" i="7"/>
  <c r="BQ13" i="7"/>
  <c r="BT13" i="7"/>
  <c r="BW13" i="7"/>
  <c r="BZ13" i="7"/>
  <c r="CC13" i="7"/>
  <c r="CF13" i="7"/>
  <c r="CI13" i="7"/>
  <c r="CL13" i="7"/>
  <c r="CO13" i="7"/>
  <c r="CR13" i="7"/>
  <c r="CU13" i="7"/>
  <c r="CX13" i="7"/>
  <c r="DA13" i="7"/>
  <c r="DD13" i="7"/>
  <c r="DG13" i="7"/>
  <c r="DJ13" i="7"/>
  <c r="DM13" i="7"/>
  <c r="DP13" i="7"/>
  <c r="DS13" i="7"/>
  <c r="DV13" i="7"/>
  <c r="DY13" i="7"/>
  <c r="EB13" i="7"/>
  <c r="EE13" i="7"/>
  <c r="EH13" i="7"/>
  <c r="EK13" i="7"/>
  <c r="EN13" i="7"/>
  <c r="EQ13" i="7"/>
  <c r="ET13" i="7"/>
  <c r="EW13" i="7"/>
  <c r="EZ13" i="7"/>
  <c r="FC13" i="7"/>
  <c r="FF13" i="7"/>
  <c r="FI13" i="7"/>
  <c r="FL13" i="7"/>
  <c r="FO13" i="7"/>
  <c r="FR13" i="7"/>
  <c r="FU13" i="7"/>
  <c r="FX13" i="7"/>
  <c r="GA13" i="7"/>
  <c r="GD13" i="7"/>
  <c r="GG13" i="7"/>
  <c r="GJ13" i="7"/>
  <c r="GM13" i="7"/>
  <c r="GP13" i="7"/>
  <c r="GS13" i="7"/>
  <c r="GV13" i="7"/>
  <c r="GY13" i="7"/>
  <c r="HB13" i="7"/>
  <c r="HE13" i="7"/>
  <c r="HH13" i="7"/>
  <c r="HK13" i="7"/>
  <c r="HN13" i="7"/>
  <c r="HQ13" i="7"/>
  <c r="HT13" i="7"/>
  <c r="HW13" i="7"/>
  <c r="HZ13" i="7"/>
  <c r="IC13" i="7"/>
  <c r="IF13" i="7"/>
  <c r="II13" i="7"/>
  <c r="IL13" i="7"/>
  <c r="IO13" i="7"/>
  <c r="IR13" i="7"/>
  <c r="IU13" i="7"/>
  <c r="H52" i="6"/>
  <c r="F52" i="7"/>
  <c r="I52" i="7"/>
  <c r="L52" i="7"/>
  <c r="O52" i="7"/>
  <c r="R52" i="7"/>
  <c r="U52" i="7"/>
  <c r="X52" i="7"/>
  <c r="AA52" i="7"/>
  <c r="AD52" i="7"/>
  <c r="AG52" i="7"/>
  <c r="AJ52" i="7"/>
  <c r="AM52" i="7"/>
  <c r="AP52" i="7"/>
  <c r="AS52" i="7"/>
  <c r="AV52" i="7"/>
  <c r="AY52" i="7"/>
  <c r="BB52" i="7"/>
  <c r="BE52" i="7"/>
  <c r="BH52" i="7"/>
  <c r="BK52" i="7"/>
  <c r="BN52" i="7"/>
  <c r="BQ52" i="7"/>
  <c r="BT52" i="7"/>
  <c r="BW52" i="7"/>
  <c r="BZ52" i="7"/>
  <c r="CC52" i="7"/>
  <c r="CF52" i="7"/>
  <c r="CI52" i="7"/>
  <c r="CL52" i="7"/>
  <c r="CO52" i="7"/>
  <c r="CR52" i="7"/>
  <c r="CU52" i="7"/>
  <c r="CX52" i="7"/>
  <c r="DA52" i="7"/>
  <c r="DD52" i="7"/>
  <c r="DG52" i="7"/>
  <c r="DJ52" i="7"/>
  <c r="DM52" i="7"/>
  <c r="DP52" i="7"/>
  <c r="DS52" i="7"/>
  <c r="DV52" i="7"/>
  <c r="DY52" i="7"/>
  <c r="EB52" i="7"/>
  <c r="EE52" i="7"/>
  <c r="EH52" i="7"/>
  <c r="EK52" i="7"/>
  <c r="EN52" i="7"/>
  <c r="EQ52" i="7"/>
  <c r="ET52" i="7"/>
  <c r="EW52" i="7"/>
  <c r="EZ52" i="7"/>
  <c r="FC52" i="7"/>
  <c r="FF52" i="7"/>
  <c r="FI52" i="7"/>
  <c r="FL52" i="7"/>
  <c r="FO52" i="7"/>
  <c r="FR52" i="7"/>
  <c r="FU52" i="7"/>
  <c r="FX52" i="7"/>
  <c r="GA52" i="7"/>
  <c r="GD52" i="7"/>
  <c r="GG52" i="7"/>
  <c r="GJ52" i="7"/>
  <c r="GM52" i="7"/>
  <c r="GP52" i="7"/>
  <c r="GS52" i="7"/>
  <c r="GV52" i="7"/>
  <c r="GY52" i="7"/>
  <c r="HB52" i="7"/>
  <c r="HE52" i="7"/>
  <c r="HH52" i="7"/>
  <c r="HK52" i="7"/>
  <c r="HN52" i="7"/>
  <c r="HQ52" i="7"/>
  <c r="HT52" i="7"/>
  <c r="HW52" i="7"/>
  <c r="HZ52" i="7"/>
  <c r="IC52" i="7"/>
  <c r="IF52" i="7"/>
  <c r="II52" i="7"/>
  <c r="IL52" i="7"/>
  <c r="IO52" i="7"/>
  <c r="IR52" i="7"/>
  <c r="IU52" i="7"/>
  <c r="H50" i="6"/>
  <c r="F50" i="7"/>
  <c r="I50" i="7"/>
  <c r="L50" i="7"/>
  <c r="O50" i="7"/>
  <c r="R50" i="7"/>
  <c r="U50" i="7"/>
  <c r="X50" i="7"/>
  <c r="AA50" i="7"/>
  <c r="AD50" i="7"/>
  <c r="AG50" i="7"/>
  <c r="AJ50" i="7"/>
  <c r="AM50" i="7"/>
  <c r="AP50" i="7"/>
  <c r="AS50" i="7"/>
  <c r="AV50" i="7"/>
  <c r="AY50" i="7"/>
  <c r="BB50" i="7"/>
  <c r="BE50" i="7"/>
  <c r="BH50" i="7"/>
  <c r="BK50" i="7"/>
  <c r="BN50" i="7"/>
  <c r="BQ50" i="7"/>
  <c r="BT50" i="7"/>
  <c r="BW50" i="7"/>
  <c r="BZ50" i="7"/>
  <c r="CC50" i="7"/>
  <c r="CF50" i="7"/>
  <c r="CI50" i="7"/>
  <c r="CL50" i="7"/>
  <c r="CO50" i="7"/>
  <c r="CR50" i="7"/>
  <c r="CU50" i="7"/>
  <c r="CX50" i="7"/>
  <c r="DA50" i="7"/>
  <c r="DD50" i="7"/>
  <c r="DG50" i="7"/>
  <c r="DJ50" i="7"/>
  <c r="DM50" i="7"/>
  <c r="DP50" i="7"/>
  <c r="DS50" i="7"/>
  <c r="DV50" i="7"/>
  <c r="DY50" i="7"/>
  <c r="EB50" i="7"/>
  <c r="EE50" i="7"/>
  <c r="EH50" i="7"/>
  <c r="EK50" i="7"/>
  <c r="EN50" i="7"/>
  <c r="EQ50" i="7"/>
  <c r="ET50" i="7"/>
  <c r="EW50" i="7"/>
  <c r="EZ50" i="7"/>
  <c r="FC50" i="7"/>
  <c r="FF50" i="7"/>
  <c r="FI50" i="7"/>
  <c r="FL50" i="7"/>
  <c r="FO50" i="7"/>
  <c r="FR50" i="7"/>
  <c r="FU50" i="7"/>
  <c r="FX50" i="7"/>
  <c r="GA50" i="7"/>
  <c r="GD50" i="7"/>
  <c r="GG50" i="7"/>
  <c r="GJ50" i="7"/>
  <c r="GM50" i="7"/>
  <c r="GP50" i="7"/>
  <c r="GS50" i="7"/>
  <c r="GV50" i="7"/>
  <c r="GY50" i="7"/>
  <c r="HB50" i="7"/>
  <c r="HE50" i="7"/>
  <c r="HH50" i="7"/>
  <c r="HK50" i="7"/>
  <c r="HN50" i="7"/>
  <c r="HQ50" i="7"/>
  <c r="HT50" i="7"/>
  <c r="HW50" i="7"/>
  <c r="HZ50" i="7"/>
  <c r="IC50" i="7"/>
  <c r="IF50" i="7"/>
  <c r="II50" i="7"/>
  <c r="IL50" i="7"/>
  <c r="IO50" i="7"/>
  <c r="IR50" i="7"/>
  <c r="IU50" i="7"/>
  <c r="H48" i="6"/>
  <c r="F48" i="7"/>
  <c r="I48" i="7"/>
  <c r="L48" i="7"/>
  <c r="O48" i="7"/>
  <c r="R48" i="7"/>
  <c r="U48" i="7"/>
  <c r="X48" i="7"/>
  <c r="AA48" i="7"/>
  <c r="AD48" i="7"/>
  <c r="AG48" i="7"/>
  <c r="AJ48" i="7"/>
  <c r="AM48" i="7"/>
  <c r="AP48" i="7"/>
  <c r="AS48" i="7"/>
  <c r="AV48" i="7"/>
  <c r="AY48" i="7"/>
  <c r="BB48" i="7"/>
  <c r="BE48" i="7"/>
  <c r="BH48" i="7"/>
  <c r="BK48" i="7"/>
  <c r="BN48" i="7"/>
  <c r="BQ48" i="7"/>
  <c r="BT48" i="7"/>
  <c r="BW48" i="7"/>
  <c r="BZ48" i="7"/>
  <c r="CC48" i="7"/>
  <c r="CF48" i="7"/>
  <c r="CI48" i="7"/>
  <c r="CL48" i="7"/>
  <c r="CO48" i="7"/>
  <c r="CR48" i="7"/>
  <c r="CU48" i="7"/>
  <c r="CX48" i="7"/>
  <c r="DA48" i="7"/>
  <c r="DD48" i="7"/>
  <c r="DG48" i="7"/>
  <c r="DJ48" i="7"/>
  <c r="DM48" i="7"/>
  <c r="DP48" i="7"/>
  <c r="DS48" i="7"/>
  <c r="DV48" i="7"/>
  <c r="DY48" i="7"/>
  <c r="EB48" i="7"/>
  <c r="EE48" i="7"/>
  <c r="EH48" i="7"/>
  <c r="EK48" i="7"/>
  <c r="EN48" i="7"/>
  <c r="EQ48" i="7"/>
  <c r="ET48" i="7"/>
  <c r="EW48" i="7"/>
  <c r="EZ48" i="7"/>
  <c r="FC48" i="7"/>
  <c r="FF48" i="7"/>
  <c r="FI48" i="7"/>
  <c r="FL48" i="7"/>
  <c r="FO48" i="7"/>
  <c r="FR48" i="7"/>
  <c r="FU48" i="7"/>
  <c r="FX48" i="7"/>
  <c r="GA48" i="7"/>
  <c r="GD48" i="7"/>
  <c r="GG48" i="7"/>
  <c r="GJ48" i="7"/>
  <c r="GM48" i="7"/>
  <c r="GP48" i="7"/>
  <c r="GS48" i="7"/>
  <c r="GV48" i="7"/>
  <c r="GY48" i="7"/>
  <c r="HB48" i="7"/>
  <c r="HE48" i="7"/>
  <c r="HH48" i="7"/>
  <c r="HK48" i="7"/>
  <c r="HN48" i="7"/>
  <c r="HQ48" i="7"/>
  <c r="HT48" i="7"/>
  <c r="HW48" i="7"/>
  <c r="HZ48" i="7"/>
  <c r="IC48" i="7"/>
  <c r="IF48" i="7"/>
  <c r="II48" i="7"/>
  <c r="IL48" i="7"/>
  <c r="IO48" i="7"/>
  <c r="IR48" i="7"/>
  <c r="IU48" i="7"/>
  <c r="H46" i="6"/>
  <c r="F46" i="7"/>
  <c r="I46" i="7"/>
  <c r="L46" i="7"/>
  <c r="O46" i="7"/>
  <c r="R46" i="7"/>
  <c r="U46" i="7"/>
  <c r="X46" i="7"/>
  <c r="AA46" i="7"/>
  <c r="AD46" i="7"/>
  <c r="AG46" i="7"/>
  <c r="AJ46" i="7"/>
  <c r="AM46" i="7"/>
  <c r="AP46" i="7"/>
  <c r="AS46" i="7"/>
  <c r="AV46" i="7"/>
  <c r="AY46" i="7"/>
  <c r="BB46" i="7"/>
  <c r="BE46" i="7"/>
  <c r="BH46" i="7"/>
  <c r="BK46" i="7"/>
  <c r="BN46" i="7"/>
  <c r="BQ46" i="7"/>
  <c r="BT46" i="7"/>
  <c r="BW46" i="7"/>
  <c r="BZ46" i="7"/>
  <c r="CC46" i="7"/>
  <c r="CF46" i="7"/>
  <c r="CI46" i="7"/>
  <c r="CL46" i="7"/>
  <c r="CO46" i="7"/>
  <c r="CR46" i="7"/>
  <c r="CU46" i="7"/>
  <c r="CX46" i="7"/>
  <c r="DA46" i="7"/>
  <c r="DD46" i="7"/>
  <c r="DG46" i="7"/>
  <c r="DJ46" i="7"/>
  <c r="DM46" i="7"/>
  <c r="DP46" i="7"/>
  <c r="DS46" i="7"/>
  <c r="DV46" i="7"/>
  <c r="DY46" i="7"/>
  <c r="EB46" i="7"/>
  <c r="EE46" i="7"/>
  <c r="EH46" i="7"/>
  <c r="EK46" i="7"/>
  <c r="EN46" i="7"/>
  <c r="EQ46" i="7"/>
  <c r="ET46" i="7"/>
  <c r="EW46" i="7"/>
  <c r="EZ46" i="7"/>
  <c r="FC46" i="7"/>
  <c r="FF46" i="7"/>
  <c r="FI46" i="7"/>
  <c r="FL46" i="7"/>
  <c r="FO46" i="7"/>
  <c r="FR46" i="7"/>
  <c r="FU46" i="7"/>
  <c r="FX46" i="7"/>
  <c r="GA46" i="7"/>
  <c r="GD46" i="7"/>
  <c r="GG46" i="7"/>
  <c r="GJ46" i="7"/>
  <c r="GM46" i="7"/>
  <c r="GP46" i="7"/>
  <c r="GS46" i="7"/>
  <c r="GV46" i="7"/>
  <c r="GY46" i="7"/>
  <c r="HB46" i="7"/>
  <c r="HE46" i="7"/>
  <c r="HH46" i="7"/>
  <c r="HK46" i="7"/>
  <c r="HN46" i="7"/>
  <c r="HQ46" i="7"/>
  <c r="HT46" i="7"/>
  <c r="HW46" i="7"/>
  <c r="HZ46" i="7"/>
  <c r="IC46" i="7"/>
  <c r="IF46" i="7"/>
  <c r="II46" i="7"/>
  <c r="IL46" i="7"/>
  <c r="IO46" i="7"/>
  <c r="IR46" i="7"/>
  <c r="IU46" i="7"/>
  <c r="H44" i="6"/>
  <c r="F44" i="7"/>
  <c r="I44" i="7"/>
  <c r="L44" i="7"/>
  <c r="O44" i="7"/>
  <c r="R44" i="7"/>
  <c r="U44" i="7"/>
  <c r="X44" i="7"/>
  <c r="AA44" i="7"/>
  <c r="AD44" i="7"/>
  <c r="AG44" i="7"/>
  <c r="AJ44" i="7"/>
  <c r="AM44" i="7"/>
  <c r="AP44" i="7"/>
  <c r="AS44" i="7"/>
  <c r="AV44" i="7"/>
  <c r="AY44" i="7"/>
  <c r="BB44" i="7"/>
  <c r="BE44" i="7"/>
  <c r="BH44" i="7"/>
  <c r="BK44" i="7"/>
  <c r="BN44" i="7"/>
  <c r="BQ44" i="7"/>
  <c r="BT44" i="7"/>
  <c r="BW44" i="7"/>
  <c r="BZ44" i="7"/>
  <c r="CC44" i="7"/>
  <c r="CF44" i="7"/>
  <c r="CI44" i="7"/>
  <c r="CL44" i="7"/>
  <c r="CO44" i="7"/>
  <c r="CR44" i="7"/>
  <c r="CU44" i="7"/>
  <c r="CX44" i="7"/>
  <c r="DA44" i="7"/>
  <c r="DD44" i="7"/>
  <c r="DG44" i="7"/>
  <c r="DJ44" i="7"/>
  <c r="DM44" i="7"/>
  <c r="DP44" i="7"/>
  <c r="DS44" i="7"/>
  <c r="DV44" i="7"/>
  <c r="DY44" i="7"/>
  <c r="EB44" i="7"/>
  <c r="EE44" i="7"/>
  <c r="EH44" i="7"/>
  <c r="EK44" i="7"/>
  <c r="EN44" i="7"/>
  <c r="EQ44" i="7"/>
  <c r="ET44" i="7"/>
  <c r="EW44" i="7"/>
  <c r="EZ44" i="7"/>
  <c r="FC44" i="7"/>
  <c r="FF44" i="7"/>
  <c r="FI44" i="7"/>
  <c r="FL44" i="7"/>
  <c r="FO44" i="7"/>
  <c r="FR44" i="7"/>
  <c r="FU44" i="7"/>
  <c r="FX44" i="7"/>
  <c r="GA44" i="7"/>
  <c r="GD44" i="7"/>
  <c r="GG44" i="7"/>
  <c r="GJ44" i="7"/>
  <c r="GM44" i="7"/>
  <c r="GP44" i="7"/>
  <c r="GS44" i="7"/>
  <c r="GV44" i="7"/>
  <c r="GY44" i="7"/>
  <c r="HB44" i="7"/>
  <c r="HE44" i="7"/>
  <c r="HH44" i="7"/>
  <c r="HK44" i="7"/>
  <c r="HN44" i="7"/>
  <c r="HQ44" i="7"/>
  <c r="HT44" i="7"/>
  <c r="HW44" i="7"/>
  <c r="HZ44" i="7"/>
  <c r="IC44" i="7"/>
  <c r="IF44" i="7"/>
  <c r="II44" i="7"/>
  <c r="IL44" i="7"/>
  <c r="IO44" i="7"/>
  <c r="IR44" i="7"/>
  <c r="IU44" i="7"/>
  <c r="H42" i="6"/>
  <c r="F42" i="7"/>
  <c r="I42" i="7"/>
  <c r="L42" i="7"/>
  <c r="O42" i="7"/>
  <c r="R42" i="7"/>
  <c r="U42" i="7"/>
  <c r="X42" i="7"/>
  <c r="AA42" i="7"/>
  <c r="AD42" i="7"/>
  <c r="AG42" i="7"/>
  <c r="AJ42" i="7"/>
  <c r="AM42" i="7"/>
  <c r="AP42" i="7"/>
  <c r="AS42" i="7"/>
  <c r="AV42" i="7"/>
  <c r="AY42" i="7"/>
  <c r="BB42" i="7"/>
  <c r="BE42" i="7"/>
  <c r="BH42" i="7"/>
  <c r="BK42" i="7"/>
  <c r="BN42" i="7"/>
  <c r="BQ42" i="7"/>
  <c r="BT42" i="7"/>
  <c r="BW42" i="7"/>
  <c r="BZ42" i="7"/>
  <c r="CC42" i="7"/>
  <c r="CF42" i="7"/>
  <c r="CI42" i="7"/>
  <c r="CL42" i="7"/>
  <c r="CO42" i="7"/>
  <c r="CR42" i="7"/>
  <c r="CU42" i="7"/>
  <c r="CX42" i="7"/>
  <c r="DA42" i="7"/>
  <c r="DD42" i="7"/>
  <c r="DG42" i="7"/>
  <c r="DJ42" i="7"/>
  <c r="DM42" i="7"/>
  <c r="DP42" i="7"/>
  <c r="DS42" i="7"/>
  <c r="DV42" i="7"/>
  <c r="DY42" i="7"/>
  <c r="EB42" i="7"/>
  <c r="EE42" i="7"/>
  <c r="EH42" i="7"/>
  <c r="EK42" i="7"/>
  <c r="EN42" i="7"/>
  <c r="EQ42" i="7"/>
  <c r="ET42" i="7"/>
  <c r="EW42" i="7"/>
  <c r="EZ42" i="7"/>
  <c r="FC42" i="7"/>
  <c r="FF42" i="7"/>
  <c r="FI42" i="7"/>
  <c r="FL42" i="7"/>
  <c r="FO42" i="7"/>
  <c r="FR42" i="7"/>
  <c r="FU42" i="7"/>
  <c r="FX42" i="7"/>
  <c r="GA42" i="7"/>
  <c r="GD42" i="7"/>
  <c r="GG42" i="7"/>
  <c r="GJ42" i="7"/>
  <c r="GM42" i="7"/>
  <c r="GP42" i="7"/>
  <c r="GS42" i="7"/>
  <c r="GV42" i="7"/>
  <c r="GY42" i="7"/>
  <c r="HB42" i="7"/>
  <c r="HE42" i="7"/>
  <c r="HH42" i="7"/>
  <c r="HK42" i="7"/>
  <c r="HN42" i="7"/>
  <c r="HQ42" i="7"/>
  <c r="HT42" i="7"/>
  <c r="HW42" i="7"/>
  <c r="HZ42" i="7"/>
  <c r="IC42" i="7"/>
  <c r="IF42" i="7"/>
  <c r="II42" i="7"/>
  <c r="IL42" i="7"/>
  <c r="IO42" i="7"/>
  <c r="IR42" i="7"/>
  <c r="IU42" i="7"/>
  <c r="H40" i="6"/>
  <c r="F40" i="7"/>
  <c r="I40" i="7"/>
  <c r="L40" i="7"/>
  <c r="O40" i="7"/>
  <c r="R40" i="7"/>
  <c r="U40" i="7"/>
  <c r="X40" i="7"/>
  <c r="AA40" i="7"/>
  <c r="AD40" i="7"/>
  <c r="AG40" i="7"/>
  <c r="AJ40" i="7"/>
  <c r="AM40" i="7"/>
  <c r="AP40" i="7"/>
  <c r="AS40" i="7"/>
  <c r="AV40" i="7"/>
  <c r="AY40" i="7"/>
  <c r="BB40" i="7"/>
  <c r="BE40" i="7"/>
  <c r="BH40" i="7"/>
  <c r="BK40" i="7"/>
  <c r="BN40" i="7"/>
  <c r="BQ40" i="7"/>
  <c r="BT40" i="7"/>
  <c r="BW40" i="7"/>
  <c r="BZ40" i="7"/>
  <c r="CC40" i="7"/>
  <c r="CF40" i="7"/>
  <c r="CI40" i="7"/>
  <c r="CL40" i="7"/>
  <c r="CO40" i="7"/>
  <c r="CR40" i="7"/>
  <c r="CU40" i="7"/>
  <c r="CX40" i="7"/>
  <c r="DA40" i="7"/>
  <c r="DD40" i="7"/>
  <c r="DG40" i="7"/>
  <c r="DJ40" i="7"/>
  <c r="DM40" i="7"/>
  <c r="DP40" i="7"/>
  <c r="DS40" i="7"/>
  <c r="DV40" i="7"/>
  <c r="DY40" i="7"/>
  <c r="EB40" i="7"/>
  <c r="EE40" i="7"/>
  <c r="EH40" i="7"/>
  <c r="EK40" i="7"/>
  <c r="EN40" i="7"/>
  <c r="EQ40" i="7"/>
  <c r="ET40" i="7"/>
  <c r="EW40" i="7"/>
  <c r="EZ40" i="7"/>
  <c r="FC40" i="7"/>
  <c r="FF40" i="7"/>
  <c r="FI40" i="7"/>
  <c r="FL40" i="7"/>
  <c r="FO40" i="7"/>
  <c r="FR40" i="7"/>
  <c r="FU40" i="7"/>
  <c r="FX40" i="7"/>
  <c r="GA40" i="7"/>
  <c r="GD40" i="7"/>
  <c r="GG40" i="7"/>
  <c r="GJ40" i="7"/>
  <c r="GM40" i="7"/>
  <c r="GP40" i="7"/>
  <c r="GS40" i="7"/>
  <c r="GV40" i="7"/>
  <c r="GY40" i="7"/>
  <c r="HB40" i="7"/>
  <c r="HE40" i="7"/>
  <c r="HH40" i="7"/>
  <c r="HK40" i="7"/>
  <c r="HN40" i="7"/>
  <c r="HQ40" i="7"/>
  <c r="HT40" i="7"/>
  <c r="HW40" i="7"/>
  <c r="HZ40" i="7"/>
  <c r="IC40" i="7"/>
  <c r="IF40" i="7"/>
  <c r="II40" i="7"/>
  <c r="IL40" i="7"/>
  <c r="IO40" i="7"/>
  <c r="IR40" i="7"/>
  <c r="IU40" i="7"/>
  <c r="H38" i="6"/>
  <c r="F38" i="7"/>
  <c r="I38" i="7"/>
  <c r="L38" i="7"/>
  <c r="O38" i="7"/>
  <c r="R38" i="7"/>
  <c r="U38" i="7"/>
  <c r="X38" i="7"/>
  <c r="AA38" i="7"/>
  <c r="AD38" i="7"/>
  <c r="AG38" i="7"/>
  <c r="AJ38" i="7"/>
  <c r="AM38" i="7"/>
  <c r="AP38" i="7"/>
  <c r="AS38" i="7"/>
  <c r="AV38" i="7"/>
  <c r="AY38" i="7"/>
  <c r="BB38" i="7"/>
  <c r="BE38" i="7"/>
  <c r="BH38" i="7"/>
  <c r="BK38" i="7"/>
  <c r="BN38" i="7"/>
  <c r="BQ38" i="7"/>
  <c r="BT38" i="7"/>
  <c r="BW38" i="7"/>
  <c r="BZ38" i="7"/>
  <c r="CC38" i="7"/>
  <c r="CF38" i="7"/>
  <c r="CI38" i="7"/>
  <c r="CL38" i="7"/>
  <c r="CO38" i="7"/>
  <c r="CR38" i="7"/>
  <c r="CU38" i="7"/>
  <c r="CX38" i="7"/>
  <c r="DA38" i="7"/>
  <c r="DD38" i="7"/>
  <c r="DG38" i="7"/>
  <c r="DJ38" i="7"/>
  <c r="DM38" i="7"/>
  <c r="DP38" i="7"/>
  <c r="DS38" i="7"/>
  <c r="DV38" i="7"/>
  <c r="DY38" i="7"/>
  <c r="EB38" i="7"/>
  <c r="EE38" i="7"/>
  <c r="EH38" i="7"/>
  <c r="EK38" i="7"/>
  <c r="EN38" i="7"/>
  <c r="EQ38" i="7"/>
  <c r="ET38" i="7"/>
  <c r="EW38" i="7"/>
  <c r="EZ38" i="7"/>
  <c r="FC38" i="7"/>
  <c r="FF38" i="7"/>
  <c r="FI38" i="7"/>
  <c r="FL38" i="7"/>
  <c r="FO38" i="7"/>
  <c r="FR38" i="7"/>
  <c r="FU38" i="7"/>
  <c r="FX38" i="7"/>
  <c r="GA38" i="7"/>
  <c r="GD38" i="7"/>
  <c r="GG38" i="7"/>
  <c r="GJ38" i="7"/>
  <c r="GM38" i="7"/>
  <c r="GP38" i="7"/>
  <c r="GS38" i="7"/>
  <c r="GV38" i="7"/>
  <c r="GY38" i="7"/>
  <c r="HB38" i="7"/>
  <c r="HE38" i="7"/>
  <c r="HH38" i="7"/>
  <c r="HK38" i="7"/>
  <c r="HN38" i="7"/>
  <c r="HQ38" i="7"/>
  <c r="HT38" i="7"/>
  <c r="HW38" i="7"/>
  <c r="HZ38" i="7"/>
  <c r="IC38" i="7"/>
  <c r="IF38" i="7"/>
  <c r="II38" i="7"/>
  <c r="IL38" i="7"/>
  <c r="IO38" i="7"/>
  <c r="IR38" i="7"/>
  <c r="IU38" i="7"/>
  <c r="H36" i="6"/>
  <c r="F36" i="7"/>
  <c r="I36" i="7"/>
  <c r="L36" i="7"/>
  <c r="O36" i="7"/>
  <c r="R36" i="7"/>
  <c r="U36" i="7"/>
  <c r="X36" i="7"/>
  <c r="AA36" i="7"/>
  <c r="AD36" i="7"/>
  <c r="AG36" i="7"/>
  <c r="AJ36" i="7"/>
  <c r="AM36" i="7"/>
  <c r="AP36" i="7"/>
  <c r="AS36" i="7"/>
  <c r="AV36" i="7"/>
  <c r="AY36" i="7"/>
  <c r="BB36" i="7"/>
  <c r="BE36" i="7"/>
  <c r="BH36" i="7"/>
  <c r="BK36" i="7"/>
  <c r="BN36" i="7"/>
  <c r="BQ36" i="7"/>
  <c r="BT36" i="7"/>
  <c r="BW36" i="7"/>
  <c r="BZ36" i="7"/>
  <c r="CC36" i="7"/>
  <c r="CF36" i="7"/>
  <c r="CI36" i="7"/>
  <c r="CL36" i="7"/>
  <c r="CO36" i="7"/>
  <c r="CR36" i="7"/>
  <c r="CU36" i="7"/>
  <c r="CX36" i="7"/>
  <c r="DA36" i="7"/>
  <c r="DD36" i="7"/>
  <c r="DG36" i="7"/>
  <c r="DJ36" i="7"/>
  <c r="DM36" i="7"/>
  <c r="DP36" i="7"/>
  <c r="DS36" i="7"/>
  <c r="DV36" i="7"/>
  <c r="DY36" i="7"/>
  <c r="EB36" i="7"/>
  <c r="EE36" i="7"/>
  <c r="EH36" i="7"/>
  <c r="EK36" i="7"/>
  <c r="EN36" i="7"/>
  <c r="EQ36" i="7"/>
  <c r="ET36" i="7"/>
  <c r="EW36" i="7"/>
  <c r="EZ36" i="7"/>
  <c r="FC36" i="7"/>
  <c r="FF36" i="7"/>
  <c r="FI36" i="7"/>
  <c r="FL36" i="7"/>
  <c r="FO36" i="7"/>
  <c r="FR36" i="7"/>
  <c r="FU36" i="7"/>
  <c r="FX36" i="7"/>
  <c r="GA36" i="7"/>
  <c r="GD36" i="7"/>
  <c r="GG36" i="7"/>
  <c r="GJ36" i="7"/>
  <c r="GM36" i="7"/>
  <c r="GP36" i="7"/>
  <c r="GS36" i="7"/>
  <c r="GV36" i="7"/>
  <c r="GY36" i="7"/>
  <c r="HB36" i="7"/>
  <c r="HE36" i="7"/>
  <c r="HH36" i="7"/>
  <c r="HK36" i="7"/>
  <c r="HN36" i="7"/>
  <c r="HQ36" i="7"/>
  <c r="HT36" i="7"/>
  <c r="HW36" i="7"/>
  <c r="HZ36" i="7"/>
  <c r="IC36" i="7"/>
  <c r="IF36" i="7"/>
  <c r="II36" i="7"/>
  <c r="IL36" i="7"/>
  <c r="IO36" i="7"/>
  <c r="IR36" i="7"/>
  <c r="IU36" i="7"/>
  <c r="H34" i="6"/>
  <c r="F34" i="7"/>
  <c r="I34" i="7"/>
  <c r="L34" i="7"/>
  <c r="O34" i="7"/>
  <c r="R34" i="7"/>
  <c r="U34" i="7"/>
  <c r="X34" i="7"/>
  <c r="AA34" i="7"/>
  <c r="AD34" i="7"/>
  <c r="AG34" i="7"/>
  <c r="AJ34" i="7"/>
  <c r="AM34" i="7"/>
  <c r="AP34" i="7"/>
  <c r="AS34" i="7"/>
  <c r="AV34" i="7"/>
  <c r="AY34" i="7"/>
  <c r="BB34" i="7"/>
  <c r="BE34" i="7"/>
  <c r="BH34" i="7"/>
  <c r="BK34" i="7"/>
  <c r="BN34" i="7"/>
  <c r="BQ34" i="7"/>
  <c r="BT34" i="7"/>
  <c r="BW34" i="7"/>
  <c r="BZ34" i="7"/>
  <c r="CC34" i="7"/>
  <c r="CF34" i="7"/>
  <c r="CI34" i="7"/>
  <c r="CL34" i="7"/>
  <c r="CO34" i="7"/>
  <c r="CR34" i="7"/>
  <c r="CU34" i="7"/>
  <c r="CX34" i="7"/>
  <c r="DA34" i="7"/>
  <c r="DD34" i="7"/>
  <c r="DG34" i="7"/>
  <c r="DJ34" i="7"/>
  <c r="DM34" i="7"/>
  <c r="DP34" i="7"/>
  <c r="DS34" i="7"/>
  <c r="DV34" i="7"/>
  <c r="DY34" i="7"/>
  <c r="EB34" i="7"/>
  <c r="EE34" i="7"/>
  <c r="EH34" i="7"/>
  <c r="EK34" i="7"/>
  <c r="EN34" i="7"/>
  <c r="EQ34" i="7"/>
  <c r="ET34" i="7"/>
  <c r="EW34" i="7"/>
  <c r="EZ34" i="7"/>
  <c r="FC34" i="7"/>
  <c r="FF34" i="7"/>
  <c r="FI34" i="7"/>
  <c r="FL34" i="7"/>
  <c r="FO34" i="7"/>
  <c r="FR34" i="7"/>
  <c r="FU34" i="7"/>
  <c r="FX34" i="7"/>
  <c r="GA34" i="7"/>
  <c r="GD34" i="7"/>
  <c r="GG34" i="7"/>
  <c r="GJ34" i="7"/>
  <c r="GM34" i="7"/>
  <c r="GP34" i="7"/>
  <c r="GS34" i="7"/>
  <c r="GV34" i="7"/>
  <c r="GY34" i="7"/>
  <c r="HB34" i="7"/>
  <c r="HE34" i="7"/>
  <c r="HH34" i="7"/>
  <c r="HK34" i="7"/>
  <c r="HN34" i="7"/>
  <c r="HQ34" i="7"/>
  <c r="HT34" i="7"/>
  <c r="HW34" i="7"/>
  <c r="HZ34" i="7"/>
  <c r="IC34" i="7"/>
  <c r="IF34" i="7"/>
  <c r="II34" i="7"/>
  <c r="IL34" i="7"/>
  <c r="IO34" i="7"/>
  <c r="IR34" i="7"/>
  <c r="IU34" i="7"/>
  <c r="H32" i="6"/>
  <c r="F32" i="7"/>
  <c r="I32" i="7"/>
  <c r="L32" i="7"/>
  <c r="O32" i="7"/>
  <c r="R32" i="7"/>
  <c r="U32" i="7"/>
  <c r="X32" i="7"/>
  <c r="AA32" i="7"/>
  <c r="AD32" i="7"/>
  <c r="AG32" i="7"/>
  <c r="AJ32" i="7"/>
  <c r="AM32" i="7"/>
  <c r="AP32" i="7"/>
  <c r="AS32" i="7"/>
  <c r="AV32" i="7"/>
  <c r="AY32" i="7"/>
  <c r="BB32" i="7"/>
  <c r="BE32" i="7"/>
  <c r="BH32" i="7"/>
  <c r="BK32" i="7"/>
  <c r="BN32" i="7"/>
  <c r="BQ32" i="7"/>
  <c r="BT32" i="7"/>
  <c r="BW32" i="7"/>
  <c r="BZ32" i="7"/>
  <c r="CC32" i="7"/>
  <c r="CF32" i="7"/>
  <c r="CI32" i="7"/>
  <c r="CL32" i="7"/>
  <c r="CO32" i="7"/>
  <c r="CR32" i="7"/>
  <c r="CU32" i="7"/>
  <c r="CX32" i="7"/>
  <c r="DA32" i="7"/>
  <c r="DD32" i="7"/>
  <c r="DG32" i="7"/>
  <c r="DJ32" i="7"/>
  <c r="DM32" i="7"/>
  <c r="DP32" i="7"/>
  <c r="DS32" i="7"/>
  <c r="DV32" i="7"/>
  <c r="DY32" i="7"/>
  <c r="EB32" i="7"/>
  <c r="EE32" i="7"/>
  <c r="EH32" i="7"/>
  <c r="EK32" i="7"/>
  <c r="EN32" i="7"/>
  <c r="EQ32" i="7"/>
  <c r="ET32" i="7"/>
  <c r="EW32" i="7"/>
  <c r="EZ32" i="7"/>
  <c r="FC32" i="7"/>
  <c r="FF32" i="7"/>
  <c r="FI32" i="7"/>
  <c r="FL32" i="7"/>
  <c r="FO32" i="7"/>
  <c r="FR32" i="7"/>
  <c r="FU32" i="7"/>
  <c r="FX32" i="7"/>
  <c r="GA32" i="7"/>
  <c r="GD32" i="7"/>
  <c r="GG32" i="7"/>
  <c r="GJ32" i="7"/>
  <c r="GM32" i="7"/>
  <c r="GP32" i="7"/>
  <c r="GS32" i="7"/>
  <c r="GV32" i="7"/>
  <c r="GY32" i="7"/>
  <c r="HB32" i="7"/>
  <c r="HE32" i="7"/>
  <c r="HH32" i="7"/>
  <c r="HK32" i="7"/>
  <c r="HN32" i="7"/>
  <c r="HQ32" i="7"/>
  <c r="HT32" i="7"/>
  <c r="HW32" i="7"/>
  <c r="HZ32" i="7"/>
  <c r="IC32" i="7"/>
  <c r="IF32" i="7"/>
  <c r="II32" i="7"/>
  <c r="IL32" i="7"/>
  <c r="IO32" i="7"/>
  <c r="IR32" i="7"/>
  <c r="IU32" i="7"/>
  <c r="H30" i="6"/>
  <c r="F30" i="7"/>
  <c r="I30" i="7"/>
  <c r="L30" i="7"/>
  <c r="O30" i="7"/>
  <c r="R30" i="7"/>
  <c r="U30" i="7"/>
  <c r="X30" i="7"/>
  <c r="AA30" i="7"/>
  <c r="AD30" i="7"/>
  <c r="AG30" i="7"/>
  <c r="AJ30" i="7"/>
  <c r="AM30" i="7"/>
  <c r="AP30" i="7"/>
  <c r="AS30" i="7"/>
  <c r="AV30" i="7"/>
  <c r="AY30" i="7"/>
  <c r="BB30" i="7"/>
  <c r="BE30" i="7"/>
  <c r="BH30" i="7"/>
  <c r="BK30" i="7"/>
  <c r="BN30" i="7"/>
  <c r="BQ30" i="7"/>
  <c r="BT30" i="7"/>
  <c r="BW30" i="7"/>
  <c r="BZ30" i="7"/>
  <c r="CC30" i="7"/>
  <c r="CF30" i="7"/>
  <c r="CI30" i="7"/>
  <c r="CL30" i="7"/>
  <c r="CO30" i="7"/>
  <c r="CR30" i="7"/>
  <c r="CU30" i="7"/>
  <c r="CX30" i="7"/>
  <c r="DA30" i="7"/>
  <c r="DD30" i="7"/>
  <c r="DG30" i="7"/>
  <c r="DJ30" i="7"/>
  <c r="DM30" i="7"/>
  <c r="DP30" i="7"/>
  <c r="DS30" i="7"/>
  <c r="DV30" i="7"/>
  <c r="DY30" i="7"/>
  <c r="EB30" i="7"/>
  <c r="EE30" i="7"/>
  <c r="EH30" i="7"/>
  <c r="EK30" i="7"/>
  <c r="EN30" i="7"/>
  <c r="EQ30" i="7"/>
  <c r="ET30" i="7"/>
  <c r="EW30" i="7"/>
  <c r="EZ30" i="7"/>
  <c r="FC30" i="7"/>
  <c r="FF30" i="7"/>
  <c r="FI30" i="7"/>
  <c r="FL30" i="7"/>
  <c r="FO30" i="7"/>
  <c r="FR30" i="7"/>
  <c r="FU30" i="7"/>
  <c r="FX30" i="7"/>
  <c r="GA30" i="7"/>
  <c r="GD30" i="7"/>
  <c r="GG30" i="7"/>
  <c r="GJ30" i="7"/>
  <c r="GM30" i="7"/>
  <c r="GP30" i="7"/>
  <c r="GS30" i="7"/>
  <c r="GV30" i="7"/>
  <c r="GY30" i="7"/>
  <c r="HB30" i="7"/>
  <c r="HE30" i="7"/>
  <c r="HH30" i="7"/>
  <c r="HK30" i="7"/>
  <c r="HN30" i="7"/>
  <c r="HQ30" i="7"/>
  <c r="HT30" i="7"/>
  <c r="HW30" i="7"/>
  <c r="HZ30" i="7"/>
  <c r="IC30" i="7"/>
  <c r="IF30" i="7"/>
  <c r="II30" i="7"/>
  <c r="IL30" i="7"/>
  <c r="IO30" i="7"/>
  <c r="IR30" i="7"/>
  <c r="IU30" i="7"/>
  <c r="H28" i="6"/>
  <c r="F28" i="7"/>
  <c r="I28" i="7"/>
  <c r="L28" i="7"/>
  <c r="O28" i="7"/>
  <c r="R28" i="7"/>
  <c r="U28" i="7"/>
  <c r="X28" i="7"/>
  <c r="AA28" i="7"/>
  <c r="AD28" i="7"/>
  <c r="AG28" i="7"/>
  <c r="AJ28" i="7"/>
  <c r="AM28" i="7"/>
  <c r="AP28" i="7"/>
  <c r="AS28" i="7"/>
  <c r="AV28" i="7"/>
  <c r="AY28" i="7"/>
  <c r="BB28" i="7"/>
  <c r="BE28" i="7"/>
  <c r="BH28" i="7"/>
  <c r="BK28" i="7"/>
  <c r="BN28" i="7"/>
  <c r="BQ28" i="7"/>
  <c r="BT28" i="7"/>
  <c r="BW28" i="7"/>
  <c r="BZ28" i="7"/>
  <c r="CC28" i="7"/>
  <c r="CF28" i="7"/>
  <c r="CI28" i="7"/>
  <c r="CL28" i="7"/>
  <c r="CO28" i="7"/>
  <c r="CR28" i="7"/>
  <c r="CU28" i="7"/>
  <c r="CX28" i="7"/>
  <c r="DA28" i="7"/>
  <c r="DD28" i="7"/>
  <c r="DG28" i="7"/>
  <c r="DJ28" i="7"/>
  <c r="DM28" i="7"/>
  <c r="DP28" i="7"/>
  <c r="DS28" i="7"/>
  <c r="DV28" i="7"/>
  <c r="DY28" i="7"/>
  <c r="EB28" i="7"/>
  <c r="EE28" i="7"/>
  <c r="EH28" i="7"/>
  <c r="EK28" i="7"/>
  <c r="EN28" i="7"/>
  <c r="EQ28" i="7"/>
  <c r="ET28" i="7"/>
  <c r="EW28" i="7"/>
  <c r="EZ28" i="7"/>
  <c r="FC28" i="7"/>
  <c r="FF28" i="7"/>
  <c r="FI28" i="7"/>
  <c r="FL28" i="7"/>
  <c r="FO28" i="7"/>
  <c r="FR28" i="7"/>
  <c r="FU28" i="7"/>
  <c r="FX28" i="7"/>
  <c r="GA28" i="7"/>
  <c r="GD28" i="7"/>
  <c r="GG28" i="7"/>
  <c r="GJ28" i="7"/>
  <c r="GM28" i="7"/>
  <c r="GP28" i="7"/>
  <c r="GS28" i="7"/>
  <c r="GV28" i="7"/>
  <c r="GY28" i="7"/>
  <c r="HB28" i="7"/>
  <c r="HE28" i="7"/>
  <c r="HH28" i="7"/>
  <c r="HK28" i="7"/>
  <c r="HN28" i="7"/>
  <c r="HQ28" i="7"/>
  <c r="HT28" i="7"/>
  <c r="HW28" i="7"/>
  <c r="HZ28" i="7"/>
  <c r="IC28" i="7"/>
  <c r="IF28" i="7"/>
  <c r="II28" i="7"/>
  <c r="IL28" i="7"/>
  <c r="IO28" i="7"/>
  <c r="IR28" i="7"/>
  <c r="IU28" i="7"/>
  <c r="H26" i="6"/>
  <c r="F26" i="7"/>
  <c r="I26" i="7"/>
  <c r="L26" i="7"/>
  <c r="O26" i="7"/>
  <c r="R26" i="7"/>
  <c r="U26" i="7"/>
  <c r="X26" i="7"/>
  <c r="AA26" i="7"/>
  <c r="AD26" i="7"/>
  <c r="AG26" i="7"/>
  <c r="AJ26" i="7"/>
  <c r="AM26" i="7"/>
  <c r="AP26" i="7"/>
  <c r="AS26" i="7"/>
  <c r="AV26" i="7"/>
  <c r="AY26" i="7"/>
  <c r="BB26" i="7"/>
  <c r="BE26" i="7"/>
  <c r="BH26" i="7"/>
  <c r="BK26" i="7"/>
  <c r="BN26" i="7"/>
  <c r="BQ26" i="7"/>
  <c r="BT26" i="7"/>
  <c r="BW26" i="7"/>
  <c r="BZ26" i="7"/>
  <c r="CC26" i="7"/>
  <c r="CF26" i="7"/>
  <c r="CI26" i="7"/>
  <c r="CL26" i="7"/>
  <c r="CO26" i="7"/>
  <c r="CR26" i="7"/>
  <c r="CU26" i="7"/>
  <c r="CX26" i="7"/>
  <c r="DA26" i="7"/>
  <c r="DD26" i="7"/>
  <c r="DG26" i="7"/>
  <c r="DJ26" i="7"/>
  <c r="DM26" i="7"/>
  <c r="DP26" i="7"/>
  <c r="DS26" i="7"/>
  <c r="DV26" i="7"/>
  <c r="DY26" i="7"/>
  <c r="EB26" i="7"/>
  <c r="EE26" i="7"/>
  <c r="EH26" i="7"/>
  <c r="EK26" i="7"/>
  <c r="EN26" i="7"/>
  <c r="EQ26" i="7"/>
  <c r="ET26" i="7"/>
  <c r="EW26" i="7"/>
  <c r="EZ26" i="7"/>
  <c r="FC26" i="7"/>
  <c r="FF26" i="7"/>
  <c r="FI26" i="7"/>
  <c r="FL26" i="7"/>
  <c r="FO26" i="7"/>
  <c r="FR26" i="7"/>
  <c r="FU26" i="7"/>
  <c r="FX26" i="7"/>
  <c r="GA26" i="7"/>
  <c r="GD26" i="7"/>
  <c r="GG26" i="7"/>
  <c r="GJ26" i="7"/>
  <c r="GM26" i="7"/>
  <c r="GP26" i="7"/>
  <c r="GS26" i="7"/>
  <c r="GV26" i="7"/>
  <c r="GY26" i="7"/>
  <c r="HB26" i="7"/>
  <c r="HE26" i="7"/>
  <c r="HH26" i="7"/>
  <c r="HK26" i="7"/>
  <c r="HN26" i="7"/>
  <c r="HQ26" i="7"/>
  <c r="HT26" i="7"/>
  <c r="HW26" i="7"/>
  <c r="HZ26" i="7"/>
  <c r="IC26" i="7"/>
  <c r="IF26" i="7"/>
  <c r="II26" i="7"/>
  <c r="IL26" i="7"/>
  <c r="IO26" i="7"/>
  <c r="IR26" i="7"/>
  <c r="IU26" i="7"/>
  <c r="F24" i="7"/>
  <c r="I24" i="7"/>
  <c r="L24" i="7"/>
  <c r="O24" i="7"/>
  <c r="R24" i="7"/>
  <c r="U24" i="7"/>
  <c r="X24" i="7"/>
  <c r="AA24" i="7"/>
  <c r="AD24" i="7"/>
  <c r="AG24" i="7"/>
  <c r="AJ24" i="7"/>
  <c r="AM24" i="7"/>
  <c r="AP24" i="7"/>
  <c r="AS24" i="7"/>
  <c r="AV24" i="7"/>
  <c r="AY24" i="7"/>
  <c r="BB24" i="7"/>
  <c r="BE24" i="7"/>
  <c r="BH24" i="7"/>
  <c r="BK24" i="7"/>
  <c r="BN24" i="7"/>
  <c r="BQ24" i="7"/>
  <c r="BT24" i="7"/>
  <c r="BW24" i="7"/>
  <c r="BZ24" i="7"/>
  <c r="CC24" i="7"/>
  <c r="CF24" i="7"/>
  <c r="CI24" i="7"/>
  <c r="CL24" i="7"/>
  <c r="CO24" i="7"/>
  <c r="CR24" i="7"/>
  <c r="CU24" i="7"/>
  <c r="CX24" i="7"/>
  <c r="DA24" i="7"/>
  <c r="DD24" i="7"/>
  <c r="DG24" i="7"/>
  <c r="DJ24" i="7"/>
  <c r="DM24" i="7"/>
  <c r="DP24" i="7"/>
  <c r="DS24" i="7"/>
  <c r="DV24" i="7"/>
  <c r="DY24" i="7"/>
  <c r="EB24" i="7"/>
  <c r="EE24" i="7"/>
  <c r="EH24" i="7"/>
  <c r="EK24" i="7"/>
  <c r="EN24" i="7"/>
  <c r="EQ24" i="7"/>
  <c r="ET24" i="7"/>
  <c r="EW24" i="7"/>
  <c r="EZ24" i="7"/>
  <c r="FC24" i="7"/>
  <c r="FF24" i="7"/>
  <c r="FI24" i="7"/>
  <c r="FL24" i="7"/>
  <c r="FO24" i="7"/>
  <c r="FR24" i="7"/>
  <c r="FU24" i="7"/>
  <c r="FX24" i="7"/>
  <c r="GA24" i="7"/>
  <c r="GD24" i="7"/>
  <c r="GG24" i="7"/>
  <c r="GJ24" i="7"/>
  <c r="GM24" i="7"/>
  <c r="GP24" i="7"/>
  <c r="GS24" i="7"/>
  <c r="GV24" i="7"/>
  <c r="GY24" i="7"/>
  <c r="HB24" i="7"/>
  <c r="HE24" i="7"/>
  <c r="HH24" i="7"/>
  <c r="HK24" i="7"/>
  <c r="HN24" i="7"/>
  <c r="HQ24" i="7"/>
  <c r="HT24" i="7"/>
  <c r="HW24" i="7"/>
  <c r="HZ24" i="7"/>
  <c r="IC24" i="7"/>
  <c r="IF24" i="7"/>
  <c r="II24" i="7"/>
  <c r="IL24" i="7"/>
  <c r="IO24" i="7"/>
  <c r="IR24" i="7"/>
  <c r="IU24" i="7"/>
  <c r="H22" i="6"/>
  <c r="F22" i="7"/>
  <c r="I22" i="7"/>
  <c r="L22" i="7"/>
  <c r="O22" i="7"/>
  <c r="R22" i="7"/>
  <c r="U22" i="7"/>
  <c r="X22" i="7"/>
  <c r="AA22" i="7"/>
  <c r="AD22" i="7"/>
  <c r="AG22" i="7"/>
  <c r="AJ22" i="7"/>
  <c r="AM22" i="7"/>
  <c r="AP22" i="7"/>
  <c r="AS22" i="7"/>
  <c r="AV22" i="7"/>
  <c r="AY22" i="7"/>
  <c r="BB22" i="7"/>
  <c r="BE22" i="7"/>
  <c r="BH22" i="7"/>
  <c r="BK22" i="7"/>
  <c r="BN22" i="7"/>
  <c r="BQ22" i="7"/>
  <c r="BT22" i="7"/>
  <c r="BW22" i="7"/>
  <c r="BZ22" i="7"/>
  <c r="CC22" i="7"/>
  <c r="CF22" i="7"/>
  <c r="CI22" i="7"/>
  <c r="CL22" i="7"/>
  <c r="CO22" i="7"/>
  <c r="CR22" i="7"/>
  <c r="CU22" i="7"/>
  <c r="CX22" i="7"/>
  <c r="DA22" i="7"/>
  <c r="DD22" i="7"/>
  <c r="DG22" i="7"/>
  <c r="DJ22" i="7"/>
  <c r="DM22" i="7"/>
  <c r="DP22" i="7"/>
  <c r="DS22" i="7"/>
  <c r="DV22" i="7"/>
  <c r="DY22" i="7"/>
  <c r="EB22" i="7"/>
  <c r="EE22" i="7"/>
  <c r="EH22" i="7"/>
  <c r="EK22" i="7"/>
  <c r="EN22" i="7"/>
  <c r="EQ22" i="7"/>
  <c r="ET22" i="7"/>
  <c r="EW22" i="7"/>
  <c r="EZ22" i="7"/>
  <c r="FC22" i="7"/>
  <c r="FF22" i="7"/>
  <c r="FI22" i="7"/>
  <c r="FL22" i="7"/>
  <c r="FO22" i="7"/>
  <c r="FR22" i="7"/>
  <c r="FU22" i="7"/>
  <c r="FX22" i="7"/>
  <c r="GA22" i="7"/>
  <c r="GD22" i="7"/>
  <c r="GG22" i="7"/>
  <c r="GJ22" i="7"/>
  <c r="GM22" i="7"/>
  <c r="GP22" i="7"/>
  <c r="GS22" i="7"/>
  <c r="GV22" i="7"/>
  <c r="GY22" i="7"/>
  <c r="HB22" i="7"/>
  <c r="HE22" i="7"/>
  <c r="HH22" i="7"/>
  <c r="HK22" i="7"/>
  <c r="HN22" i="7"/>
  <c r="HQ22" i="7"/>
  <c r="HT22" i="7"/>
  <c r="HW22" i="7"/>
  <c r="HZ22" i="7"/>
  <c r="IC22" i="7"/>
  <c r="IF22" i="7"/>
  <c r="II22" i="7"/>
  <c r="IL22" i="7"/>
  <c r="IO22" i="7"/>
  <c r="IR22" i="7"/>
  <c r="IU22" i="7"/>
  <c r="F20" i="7"/>
  <c r="I20" i="7"/>
  <c r="L20" i="7"/>
  <c r="O20" i="7"/>
  <c r="R20" i="7"/>
  <c r="U20" i="7"/>
  <c r="X20" i="7"/>
  <c r="AA20" i="7"/>
  <c r="AD20" i="7"/>
  <c r="AG20" i="7"/>
  <c r="AJ20" i="7"/>
  <c r="AM20" i="7"/>
  <c r="AP20" i="7"/>
  <c r="AS20" i="7"/>
  <c r="AV20" i="7"/>
  <c r="AY20" i="7"/>
  <c r="BB20" i="7"/>
  <c r="BE20" i="7"/>
  <c r="BH20" i="7"/>
  <c r="BK20" i="7"/>
  <c r="BN20" i="7"/>
  <c r="BQ20" i="7"/>
  <c r="BT20" i="7"/>
  <c r="BW20" i="7"/>
  <c r="BZ20" i="7"/>
  <c r="CC20" i="7"/>
  <c r="CF20" i="7"/>
  <c r="CI20" i="7"/>
  <c r="CL20" i="7"/>
  <c r="CO20" i="7"/>
  <c r="CR20" i="7"/>
  <c r="CU20" i="7"/>
  <c r="CX20" i="7"/>
  <c r="DA20" i="7"/>
  <c r="DD20" i="7"/>
  <c r="DG20" i="7"/>
  <c r="DJ20" i="7"/>
  <c r="DM20" i="7"/>
  <c r="DP20" i="7"/>
  <c r="DS20" i="7"/>
  <c r="DV20" i="7"/>
  <c r="DY20" i="7"/>
  <c r="EB20" i="7"/>
  <c r="EE20" i="7"/>
  <c r="EH20" i="7"/>
  <c r="EK20" i="7"/>
  <c r="EN20" i="7"/>
  <c r="EQ20" i="7"/>
  <c r="ET20" i="7"/>
  <c r="EW20" i="7"/>
  <c r="EZ20" i="7"/>
  <c r="FC20" i="7"/>
  <c r="FF20" i="7"/>
  <c r="FI20" i="7"/>
  <c r="FL20" i="7"/>
  <c r="FO20" i="7"/>
  <c r="FR20" i="7"/>
  <c r="FU20" i="7"/>
  <c r="FX20" i="7"/>
  <c r="GA20" i="7"/>
  <c r="GD20" i="7"/>
  <c r="GG20" i="7"/>
  <c r="GJ20" i="7"/>
  <c r="GM20" i="7"/>
  <c r="GP20" i="7"/>
  <c r="GS20" i="7"/>
  <c r="GV20" i="7"/>
  <c r="GY20" i="7"/>
  <c r="HB20" i="7"/>
  <c r="HE20" i="7"/>
  <c r="HH20" i="7"/>
  <c r="HK20" i="7"/>
  <c r="HN20" i="7"/>
  <c r="HQ20" i="7"/>
  <c r="HT20" i="7"/>
  <c r="HW20" i="7"/>
  <c r="HZ20" i="7"/>
  <c r="IC20" i="7"/>
  <c r="IF20" i="7"/>
  <c r="II20" i="7"/>
  <c r="IL20" i="7"/>
  <c r="IO20" i="7"/>
  <c r="IR20" i="7"/>
  <c r="IU20" i="7"/>
  <c r="H25" i="6"/>
  <c r="F25" i="6"/>
  <c r="H21" i="6"/>
  <c r="F21" i="6"/>
  <c r="H47" i="6"/>
  <c r="F47" i="7"/>
  <c r="I47" i="7"/>
  <c r="L47" i="7"/>
  <c r="O47" i="7"/>
  <c r="R47" i="7"/>
  <c r="U47" i="7"/>
  <c r="X47" i="7"/>
  <c r="AA47" i="7"/>
  <c r="AD47" i="7"/>
  <c r="AG47" i="7"/>
  <c r="AJ47" i="7"/>
  <c r="AM47" i="7"/>
  <c r="AP47" i="7"/>
  <c r="AS47" i="7"/>
  <c r="AV47" i="7"/>
  <c r="AY47" i="7"/>
  <c r="BB47" i="7"/>
  <c r="BE47" i="7"/>
  <c r="BH47" i="7"/>
  <c r="BK47" i="7"/>
  <c r="BN47" i="7"/>
  <c r="BQ47" i="7"/>
  <c r="BT47" i="7"/>
  <c r="BW47" i="7"/>
  <c r="BZ47" i="7"/>
  <c r="CC47" i="7"/>
  <c r="CF47" i="7"/>
  <c r="CI47" i="7"/>
  <c r="CL47" i="7"/>
  <c r="CO47" i="7"/>
  <c r="CR47" i="7"/>
  <c r="CU47" i="7"/>
  <c r="CX47" i="7"/>
  <c r="DA47" i="7"/>
  <c r="DD47" i="7"/>
  <c r="DG47" i="7"/>
  <c r="DJ47" i="7"/>
  <c r="DM47" i="7"/>
  <c r="DP47" i="7"/>
  <c r="DS47" i="7"/>
  <c r="DV47" i="7"/>
  <c r="DY47" i="7"/>
  <c r="EB47" i="7"/>
  <c r="EE47" i="7"/>
  <c r="EH47" i="7"/>
  <c r="EK47" i="7"/>
  <c r="EN47" i="7"/>
  <c r="EQ47" i="7"/>
  <c r="ET47" i="7"/>
  <c r="EW47" i="7"/>
  <c r="EZ47" i="7"/>
  <c r="FC47" i="7"/>
  <c r="FF47" i="7"/>
  <c r="FI47" i="7"/>
  <c r="FL47" i="7"/>
  <c r="FO47" i="7"/>
  <c r="FR47" i="7"/>
  <c r="FU47" i="7"/>
  <c r="FX47" i="7"/>
  <c r="GA47" i="7"/>
  <c r="GD47" i="7"/>
  <c r="GG47" i="7"/>
  <c r="GJ47" i="7"/>
  <c r="GM47" i="7"/>
  <c r="GP47" i="7"/>
  <c r="GS47" i="7"/>
  <c r="GV47" i="7"/>
  <c r="GY47" i="7"/>
  <c r="HB47" i="7"/>
  <c r="HE47" i="7"/>
  <c r="HH47" i="7"/>
  <c r="HK47" i="7"/>
  <c r="HN47" i="7"/>
  <c r="HQ47" i="7"/>
  <c r="HT47" i="7"/>
  <c r="HW47" i="7"/>
  <c r="HZ47" i="7"/>
  <c r="IC47" i="7"/>
  <c r="IF47" i="7"/>
  <c r="II47" i="7"/>
  <c r="IL47" i="7"/>
  <c r="IO47" i="7"/>
  <c r="IR47" i="7"/>
  <c r="IU47" i="7"/>
  <c r="H43" i="6"/>
  <c r="F43" i="7"/>
  <c r="I43" i="7"/>
  <c r="L43" i="7"/>
  <c r="O43" i="7"/>
  <c r="R43" i="7"/>
  <c r="U43" i="7"/>
  <c r="X43" i="7"/>
  <c r="AA43" i="7"/>
  <c r="AD43" i="7"/>
  <c r="AG43" i="7"/>
  <c r="AJ43" i="7"/>
  <c r="AM43" i="7"/>
  <c r="AP43" i="7"/>
  <c r="AS43" i="7"/>
  <c r="AV43" i="7"/>
  <c r="AY43" i="7"/>
  <c r="BB43" i="7"/>
  <c r="BE43" i="7"/>
  <c r="BH43" i="7"/>
  <c r="BK43" i="7"/>
  <c r="BN43" i="7"/>
  <c r="BQ43" i="7"/>
  <c r="BT43" i="7"/>
  <c r="BW43" i="7"/>
  <c r="BZ43" i="7"/>
  <c r="CC43" i="7"/>
  <c r="CF43" i="7"/>
  <c r="CI43" i="7"/>
  <c r="CL43" i="7"/>
  <c r="CO43" i="7"/>
  <c r="CR43" i="7"/>
  <c r="CU43" i="7"/>
  <c r="CX43" i="7"/>
  <c r="DA43" i="7"/>
  <c r="DD43" i="7"/>
  <c r="DG43" i="7"/>
  <c r="DJ43" i="7"/>
  <c r="DM43" i="7"/>
  <c r="DP43" i="7"/>
  <c r="DS43" i="7"/>
  <c r="DV43" i="7"/>
  <c r="DY43" i="7"/>
  <c r="EB43" i="7"/>
  <c r="EE43" i="7"/>
  <c r="EH43" i="7"/>
  <c r="EK43" i="7"/>
  <c r="EN43" i="7"/>
  <c r="EQ43" i="7"/>
  <c r="ET43" i="7"/>
  <c r="EW43" i="7"/>
  <c r="EZ43" i="7"/>
  <c r="FC43" i="7"/>
  <c r="FF43" i="7"/>
  <c r="FI43" i="7"/>
  <c r="FL43" i="7"/>
  <c r="FO43" i="7"/>
  <c r="FR43" i="7"/>
  <c r="FU43" i="7"/>
  <c r="FX43" i="7"/>
  <c r="GA43" i="7"/>
  <c r="GD43" i="7"/>
  <c r="GG43" i="7"/>
  <c r="GJ43" i="7"/>
  <c r="GM43" i="7"/>
  <c r="GP43" i="7"/>
  <c r="GS43" i="7"/>
  <c r="GV43" i="7"/>
  <c r="GY43" i="7"/>
  <c r="HB43" i="7"/>
  <c r="HE43" i="7"/>
  <c r="HH43" i="7"/>
  <c r="HK43" i="7"/>
  <c r="HN43" i="7"/>
  <c r="HQ43" i="7"/>
  <c r="HT43" i="7"/>
  <c r="HW43" i="7"/>
  <c r="HZ43" i="7"/>
  <c r="IC43" i="7"/>
  <c r="IF43" i="7"/>
  <c r="II43" i="7"/>
  <c r="IL43" i="7"/>
  <c r="IO43" i="7"/>
  <c r="IR43" i="7"/>
  <c r="IU43" i="7"/>
  <c r="H39" i="6"/>
  <c r="F39" i="7"/>
  <c r="I39" i="7"/>
  <c r="L39" i="7"/>
  <c r="O39" i="7"/>
  <c r="R39" i="7"/>
  <c r="U39" i="7"/>
  <c r="X39" i="7"/>
  <c r="AA39" i="7"/>
  <c r="AD39" i="7"/>
  <c r="AG39" i="7"/>
  <c r="AJ39" i="7"/>
  <c r="AM39" i="7"/>
  <c r="AP39" i="7"/>
  <c r="AS39" i="7"/>
  <c r="AV39" i="7"/>
  <c r="AY39" i="7"/>
  <c r="BB39" i="7"/>
  <c r="BE39" i="7"/>
  <c r="BH39" i="7"/>
  <c r="BK39" i="7"/>
  <c r="BN39" i="7"/>
  <c r="BQ39" i="7"/>
  <c r="BT39" i="7"/>
  <c r="BW39" i="7"/>
  <c r="BZ39" i="7"/>
  <c r="CC39" i="7"/>
  <c r="CF39" i="7"/>
  <c r="CI39" i="7"/>
  <c r="CL39" i="7"/>
  <c r="CO39" i="7"/>
  <c r="CR39" i="7"/>
  <c r="CU39" i="7"/>
  <c r="CX39" i="7"/>
  <c r="DA39" i="7"/>
  <c r="DD39" i="7"/>
  <c r="DG39" i="7"/>
  <c r="DJ39" i="7"/>
  <c r="DM39" i="7"/>
  <c r="DP39" i="7"/>
  <c r="DS39" i="7"/>
  <c r="DV39" i="7"/>
  <c r="DY39" i="7"/>
  <c r="EB39" i="7"/>
  <c r="EE39" i="7"/>
  <c r="EH39" i="7"/>
  <c r="EK39" i="7"/>
  <c r="EN39" i="7"/>
  <c r="EQ39" i="7"/>
  <c r="ET39" i="7"/>
  <c r="EW39" i="7"/>
  <c r="EZ39" i="7"/>
  <c r="FC39" i="7"/>
  <c r="FF39" i="7"/>
  <c r="FI39" i="7"/>
  <c r="FL39" i="7"/>
  <c r="FO39" i="7"/>
  <c r="FR39" i="7"/>
  <c r="FU39" i="7"/>
  <c r="FX39" i="7"/>
  <c r="GA39" i="7"/>
  <c r="GD39" i="7"/>
  <c r="GG39" i="7"/>
  <c r="GJ39" i="7"/>
  <c r="GM39" i="7"/>
  <c r="GP39" i="7"/>
  <c r="GS39" i="7"/>
  <c r="GV39" i="7"/>
  <c r="GY39" i="7"/>
  <c r="HB39" i="7"/>
  <c r="HE39" i="7"/>
  <c r="HH39" i="7"/>
  <c r="HK39" i="7"/>
  <c r="HN39" i="7"/>
  <c r="HQ39" i="7"/>
  <c r="HT39" i="7"/>
  <c r="HW39" i="7"/>
  <c r="HZ39" i="7"/>
  <c r="IC39" i="7"/>
  <c r="IF39" i="7"/>
  <c r="II39" i="7"/>
  <c r="IL39" i="7"/>
  <c r="IO39" i="7"/>
  <c r="IR39" i="7"/>
  <c r="IU39" i="7"/>
  <c r="H35" i="6"/>
  <c r="F35" i="7"/>
  <c r="I35" i="7"/>
  <c r="L35" i="7"/>
  <c r="O35" i="7"/>
  <c r="R35" i="7"/>
  <c r="U35" i="7"/>
  <c r="X35" i="7"/>
  <c r="AA35" i="7"/>
  <c r="AD35" i="7"/>
  <c r="AG35" i="7"/>
  <c r="AJ35" i="7"/>
  <c r="AM35" i="7"/>
  <c r="AP35" i="7"/>
  <c r="AS35" i="7"/>
  <c r="AV35" i="7"/>
  <c r="AY35" i="7"/>
  <c r="BB35" i="7"/>
  <c r="BE35" i="7"/>
  <c r="BH35" i="7"/>
  <c r="BK35" i="7"/>
  <c r="BN35" i="7"/>
  <c r="BQ35" i="7"/>
  <c r="BT35" i="7"/>
  <c r="BW35" i="7"/>
  <c r="BZ35" i="7"/>
  <c r="CC35" i="7"/>
  <c r="CF35" i="7"/>
  <c r="CI35" i="7"/>
  <c r="CL35" i="7"/>
  <c r="CO35" i="7"/>
  <c r="CR35" i="7"/>
  <c r="CU35" i="7"/>
  <c r="CX35" i="7"/>
  <c r="DA35" i="7"/>
  <c r="DD35" i="7"/>
  <c r="DG35" i="7"/>
  <c r="DJ35" i="7"/>
  <c r="DM35" i="7"/>
  <c r="DP35" i="7"/>
  <c r="DS35" i="7"/>
  <c r="DV35" i="7"/>
  <c r="DY35" i="7"/>
  <c r="EB35" i="7"/>
  <c r="EE35" i="7"/>
  <c r="EH35" i="7"/>
  <c r="EK35" i="7"/>
  <c r="EN35" i="7"/>
  <c r="EQ35" i="7"/>
  <c r="ET35" i="7"/>
  <c r="EW35" i="7"/>
  <c r="EZ35" i="7"/>
  <c r="FC35" i="7"/>
  <c r="FF35" i="7"/>
  <c r="FI35" i="7"/>
  <c r="FL35" i="7"/>
  <c r="FO35" i="7"/>
  <c r="FR35" i="7"/>
  <c r="FU35" i="7"/>
  <c r="FX35" i="7"/>
  <c r="GA35" i="7"/>
  <c r="GD35" i="7"/>
  <c r="GG35" i="7"/>
  <c r="GJ35" i="7"/>
  <c r="GM35" i="7"/>
  <c r="GP35" i="7"/>
  <c r="GS35" i="7"/>
  <c r="GV35" i="7"/>
  <c r="GY35" i="7"/>
  <c r="HB35" i="7"/>
  <c r="HE35" i="7"/>
  <c r="HH35" i="7"/>
  <c r="HK35" i="7"/>
  <c r="HN35" i="7"/>
  <c r="HQ35" i="7"/>
  <c r="HT35" i="7"/>
  <c r="HW35" i="7"/>
  <c r="HZ35" i="7"/>
  <c r="IC35" i="7"/>
  <c r="IF35" i="7"/>
  <c r="II35" i="7"/>
  <c r="IL35" i="7"/>
  <c r="IO35" i="7"/>
  <c r="IR35" i="7"/>
  <c r="IU35" i="7"/>
  <c r="F23" i="7"/>
  <c r="I23" i="7"/>
  <c r="L23" i="7"/>
  <c r="O23" i="7"/>
  <c r="R23" i="7"/>
  <c r="U23" i="7"/>
  <c r="X23" i="7"/>
  <c r="AA23" i="7"/>
  <c r="AD23" i="7"/>
  <c r="AG23" i="7"/>
  <c r="AJ23" i="7"/>
  <c r="AM23" i="7"/>
  <c r="AP23" i="7"/>
  <c r="AS23" i="7"/>
  <c r="AV23" i="7"/>
  <c r="AY23" i="7"/>
  <c r="BB23" i="7"/>
  <c r="BE23" i="7"/>
  <c r="BH23" i="7"/>
  <c r="BK23" i="7"/>
  <c r="BN23" i="7"/>
  <c r="BQ23" i="7"/>
  <c r="BT23" i="7"/>
  <c r="BW23" i="7"/>
  <c r="BZ23" i="7"/>
  <c r="CC23" i="7"/>
  <c r="CF23" i="7"/>
  <c r="CI23" i="7"/>
  <c r="CL23" i="7"/>
  <c r="CO23" i="7"/>
  <c r="CR23" i="7"/>
  <c r="CU23" i="7"/>
  <c r="CX23" i="7"/>
  <c r="DA23" i="7"/>
  <c r="DD23" i="7"/>
  <c r="DG23" i="7"/>
  <c r="DJ23" i="7"/>
  <c r="DM23" i="7"/>
  <c r="DP23" i="7"/>
  <c r="DS23" i="7"/>
  <c r="DV23" i="7"/>
  <c r="DY23" i="7"/>
  <c r="EB23" i="7"/>
  <c r="EE23" i="7"/>
  <c r="EH23" i="7"/>
  <c r="EK23" i="7"/>
  <c r="EN23" i="7"/>
  <c r="EQ23" i="7"/>
  <c r="ET23" i="7"/>
  <c r="EW23" i="7"/>
  <c r="EZ23" i="7"/>
  <c r="FC23" i="7"/>
  <c r="FF23" i="7"/>
  <c r="FI23" i="7"/>
  <c r="FL23" i="7"/>
  <c r="FO23" i="7"/>
  <c r="FR23" i="7"/>
  <c r="FU23" i="7"/>
  <c r="FX23" i="7"/>
  <c r="GA23" i="7"/>
  <c r="GD23" i="7"/>
  <c r="GG23" i="7"/>
  <c r="GJ23" i="7"/>
  <c r="GM23" i="7"/>
  <c r="GP23" i="7"/>
  <c r="GS23" i="7"/>
  <c r="GV23" i="7"/>
  <c r="GY23" i="7"/>
  <c r="HB23" i="7"/>
  <c r="HE23" i="7"/>
  <c r="HH23" i="7"/>
  <c r="HK23" i="7"/>
  <c r="HN23" i="7"/>
  <c r="HQ23" i="7"/>
  <c r="HT23" i="7"/>
  <c r="HW23" i="7"/>
  <c r="HZ23" i="7"/>
  <c r="IC23" i="7"/>
  <c r="IF23" i="7"/>
  <c r="II23" i="7"/>
  <c r="IL23" i="7"/>
  <c r="IO23" i="7"/>
  <c r="IR23" i="7"/>
  <c r="IU23" i="7"/>
  <c r="C19" i="7"/>
  <c r="H20" i="6"/>
  <c r="F13" i="6"/>
  <c r="H13" i="6"/>
  <c r="F20" i="6"/>
  <c r="H24" i="6"/>
  <c r="F23" i="6"/>
  <c r="H23" i="6"/>
  <c r="F24" i="6"/>
  <c r="F52" i="6"/>
  <c r="F51" i="6"/>
  <c r="F50" i="6"/>
  <c r="F49" i="6"/>
  <c r="F48" i="6"/>
  <c r="F47" i="6"/>
  <c r="F46" i="6"/>
  <c r="F45" i="6"/>
  <c r="F44" i="6"/>
  <c r="F43" i="6"/>
  <c r="F42" i="6"/>
  <c r="F41" i="6"/>
  <c r="F40" i="6"/>
  <c r="F39" i="6"/>
  <c r="F38" i="6"/>
  <c r="F37" i="6"/>
  <c r="F36" i="6"/>
  <c r="F35" i="6"/>
  <c r="F34" i="6"/>
  <c r="F33" i="6"/>
  <c r="F32" i="6"/>
  <c r="F31" i="6"/>
  <c r="F30" i="6"/>
  <c r="F29" i="6"/>
  <c r="F28" i="6"/>
  <c r="F27" i="6"/>
  <c r="F26" i="6"/>
  <c r="F22" i="6"/>
  <c r="I19" i="6"/>
  <c r="E26" i="7" l="1"/>
  <c r="H26" i="7"/>
  <c r="K26" i="7"/>
  <c r="N26" i="7"/>
  <c r="Q26" i="7"/>
  <c r="T26" i="7"/>
  <c r="W26" i="7"/>
  <c r="Z26" i="7"/>
  <c r="AC26" i="7"/>
  <c r="AF26" i="7"/>
  <c r="AI26" i="7"/>
  <c r="AL26" i="7"/>
  <c r="AO26" i="7"/>
  <c r="AR26" i="7"/>
  <c r="AU26" i="7"/>
  <c r="AX26" i="7"/>
  <c r="BA26" i="7"/>
  <c r="BD26" i="7"/>
  <c r="BG26" i="7"/>
  <c r="BJ26" i="7"/>
  <c r="BM26" i="7"/>
  <c r="BP26" i="7"/>
  <c r="BS26" i="7"/>
  <c r="BV26" i="7"/>
  <c r="BY26" i="7"/>
  <c r="CB26" i="7"/>
  <c r="CE26" i="7"/>
  <c r="CH26" i="7"/>
  <c r="CK26" i="7"/>
  <c r="CN26" i="7"/>
  <c r="CQ26" i="7"/>
  <c r="CT26" i="7"/>
  <c r="CW26" i="7"/>
  <c r="CZ26" i="7"/>
  <c r="DC26" i="7"/>
  <c r="DF26" i="7"/>
  <c r="DI26" i="7"/>
  <c r="DL26" i="7"/>
  <c r="DO26" i="7"/>
  <c r="DR26" i="7"/>
  <c r="DU26" i="7"/>
  <c r="DX26" i="7"/>
  <c r="EA26" i="7"/>
  <c r="ED26" i="7"/>
  <c r="EG26" i="7"/>
  <c r="EJ26" i="7"/>
  <c r="EP26" i="7"/>
  <c r="EV26" i="7"/>
  <c r="FB26" i="7"/>
  <c r="FH26" i="7"/>
  <c r="FN26" i="7"/>
  <c r="FT26" i="7"/>
  <c r="FZ26" i="7"/>
  <c r="GF26" i="7"/>
  <c r="GL26" i="7"/>
  <c r="GR26" i="7"/>
  <c r="GX26" i="7"/>
  <c r="HD26" i="7"/>
  <c r="HJ26" i="7"/>
  <c r="HP26" i="7"/>
  <c r="HV26" i="7"/>
  <c r="IB26" i="7"/>
  <c r="IH26" i="7"/>
  <c r="IN26" i="7"/>
  <c r="IT26" i="7"/>
  <c r="EM26" i="7"/>
  <c r="ES26" i="7"/>
  <c r="EY26" i="7"/>
  <c r="FE26" i="7"/>
  <c r="FK26" i="7"/>
  <c r="FQ26" i="7"/>
  <c r="FW26" i="7"/>
  <c r="GC26" i="7"/>
  <c r="GI26" i="7"/>
  <c r="GO26" i="7"/>
  <c r="GU26" i="7"/>
  <c r="HA26" i="7"/>
  <c r="HG26" i="7"/>
  <c r="HM26" i="7"/>
  <c r="HS26" i="7"/>
  <c r="HY26" i="7"/>
  <c r="IE26" i="7"/>
  <c r="IK26" i="7"/>
  <c r="IQ26" i="7"/>
  <c r="E30" i="7"/>
  <c r="H30" i="7"/>
  <c r="K30" i="7"/>
  <c r="N30" i="7"/>
  <c r="Q30" i="7"/>
  <c r="T30" i="7"/>
  <c r="W30" i="7"/>
  <c r="Z30" i="7"/>
  <c r="AC30" i="7"/>
  <c r="AF30" i="7"/>
  <c r="AI30" i="7"/>
  <c r="AL30" i="7"/>
  <c r="AO30" i="7"/>
  <c r="AR30" i="7"/>
  <c r="AU30" i="7"/>
  <c r="AX30" i="7"/>
  <c r="BA30" i="7"/>
  <c r="BD30" i="7"/>
  <c r="BG30" i="7"/>
  <c r="BJ30" i="7"/>
  <c r="BM30" i="7"/>
  <c r="BP30" i="7"/>
  <c r="BS30" i="7"/>
  <c r="BV30" i="7"/>
  <c r="BY30" i="7"/>
  <c r="CB30" i="7"/>
  <c r="CE30" i="7"/>
  <c r="CH30" i="7"/>
  <c r="CK30" i="7"/>
  <c r="CN30" i="7"/>
  <c r="CQ30" i="7"/>
  <c r="CT30" i="7"/>
  <c r="CW30" i="7"/>
  <c r="CZ30" i="7"/>
  <c r="DC30" i="7"/>
  <c r="DF30" i="7"/>
  <c r="DI30" i="7"/>
  <c r="DL30" i="7"/>
  <c r="DO30" i="7"/>
  <c r="DR30" i="7"/>
  <c r="DU30" i="7"/>
  <c r="DX30" i="7"/>
  <c r="EA30" i="7"/>
  <c r="ED30" i="7"/>
  <c r="EG30" i="7"/>
  <c r="EJ30" i="7"/>
  <c r="EM30" i="7"/>
  <c r="EP30" i="7"/>
  <c r="ES30" i="7"/>
  <c r="EV30" i="7"/>
  <c r="EY30" i="7"/>
  <c r="FB30" i="7"/>
  <c r="FE30" i="7"/>
  <c r="FH30" i="7"/>
  <c r="FK30" i="7"/>
  <c r="FN30" i="7"/>
  <c r="FQ30" i="7"/>
  <c r="FT30" i="7"/>
  <c r="FW30" i="7"/>
  <c r="FZ30" i="7"/>
  <c r="GC30" i="7"/>
  <c r="GF30" i="7"/>
  <c r="GI30" i="7"/>
  <c r="GL30" i="7"/>
  <c r="GO30" i="7"/>
  <c r="GR30" i="7"/>
  <c r="GU30" i="7"/>
  <c r="GX30" i="7"/>
  <c r="HA30" i="7"/>
  <c r="HD30" i="7"/>
  <c r="HG30" i="7"/>
  <c r="HJ30" i="7"/>
  <c r="HM30" i="7"/>
  <c r="HP30" i="7"/>
  <c r="HS30" i="7"/>
  <c r="HV30" i="7"/>
  <c r="HY30" i="7"/>
  <c r="IB30" i="7"/>
  <c r="IE30" i="7"/>
  <c r="IH30" i="7"/>
  <c r="IK30" i="7"/>
  <c r="IN30" i="7"/>
  <c r="IQ30" i="7"/>
  <c r="IT30" i="7"/>
  <c r="E34" i="7"/>
  <c r="H34" i="7"/>
  <c r="K34" i="7"/>
  <c r="N34" i="7"/>
  <c r="Q34" i="7"/>
  <c r="T34" i="7"/>
  <c r="W34" i="7"/>
  <c r="Z34" i="7"/>
  <c r="AC34" i="7"/>
  <c r="AF34" i="7"/>
  <c r="AI34" i="7"/>
  <c r="AL34" i="7"/>
  <c r="AO34" i="7"/>
  <c r="AR34" i="7"/>
  <c r="AU34" i="7"/>
  <c r="AX34" i="7"/>
  <c r="BA34" i="7"/>
  <c r="BD34" i="7"/>
  <c r="BG34" i="7"/>
  <c r="BJ34" i="7"/>
  <c r="BM34" i="7"/>
  <c r="BP34" i="7"/>
  <c r="BS34" i="7"/>
  <c r="BV34" i="7"/>
  <c r="BY34" i="7"/>
  <c r="CB34" i="7"/>
  <c r="CE34" i="7"/>
  <c r="CH34" i="7"/>
  <c r="CK34" i="7"/>
  <c r="CN34" i="7"/>
  <c r="CQ34" i="7"/>
  <c r="CT34" i="7"/>
  <c r="CW34" i="7"/>
  <c r="CZ34" i="7"/>
  <c r="DC34" i="7"/>
  <c r="DF34" i="7"/>
  <c r="DI34" i="7"/>
  <c r="DL34" i="7"/>
  <c r="DO34" i="7"/>
  <c r="DR34" i="7"/>
  <c r="DU34" i="7"/>
  <c r="DX34" i="7"/>
  <c r="EA34" i="7"/>
  <c r="ED34" i="7"/>
  <c r="EG34" i="7"/>
  <c r="EJ34" i="7"/>
  <c r="EM34" i="7"/>
  <c r="EP34" i="7"/>
  <c r="ES34" i="7"/>
  <c r="EV34" i="7"/>
  <c r="EY34" i="7"/>
  <c r="FB34" i="7"/>
  <c r="FE34" i="7"/>
  <c r="FH34" i="7"/>
  <c r="FK34" i="7"/>
  <c r="FN34" i="7"/>
  <c r="FQ34" i="7"/>
  <c r="FT34" i="7"/>
  <c r="FW34" i="7"/>
  <c r="FZ34" i="7"/>
  <c r="GC34" i="7"/>
  <c r="GF34" i="7"/>
  <c r="GI34" i="7"/>
  <c r="GL34" i="7"/>
  <c r="GO34" i="7"/>
  <c r="GR34" i="7"/>
  <c r="GU34" i="7"/>
  <c r="GX34" i="7"/>
  <c r="HA34" i="7"/>
  <c r="HD34" i="7"/>
  <c r="HG34" i="7"/>
  <c r="HJ34" i="7"/>
  <c r="HM34" i="7"/>
  <c r="HP34" i="7"/>
  <c r="HS34" i="7"/>
  <c r="HV34" i="7"/>
  <c r="HY34" i="7"/>
  <c r="IB34" i="7"/>
  <c r="IE34" i="7"/>
  <c r="IH34" i="7"/>
  <c r="IK34" i="7"/>
  <c r="IN34" i="7"/>
  <c r="IQ34" i="7"/>
  <c r="IT34" i="7"/>
  <c r="E36" i="7"/>
  <c r="H36" i="7"/>
  <c r="K36" i="7"/>
  <c r="N36" i="7"/>
  <c r="Q36" i="7"/>
  <c r="T36" i="7"/>
  <c r="W36" i="7"/>
  <c r="Z36" i="7"/>
  <c r="AC36" i="7"/>
  <c r="AF36" i="7"/>
  <c r="AI36" i="7"/>
  <c r="AL36" i="7"/>
  <c r="AO36" i="7"/>
  <c r="AR36" i="7"/>
  <c r="AU36" i="7"/>
  <c r="AX36" i="7"/>
  <c r="BA36" i="7"/>
  <c r="BD36" i="7"/>
  <c r="BG36" i="7"/>
  <c r="BJ36" i="7"/>
  <c r="BM36" i="7"/>
  <c r="BP36" i="7"/>
  <c r="BS36" i="7"/>
  <c r="BV36" i="7"/>
  <c r="BY36" i="7"/>
  <c r="CB36" i="7"/>
  <c r="CE36" i="7"/>
  <c r="CH36" i="7"/>
  <c r="CK36" i="7"/>
  <c r="CN36" i="7"/>
  <c r="CQ36" i="7"/>
  <c r="CT36" i="7"/>
  <c r="CW36" i="7"/>
  <c r="CZ36" i="7"/>
  <c r="DC36" i="7"/>
  <c r="DF36" i="7"/>
  <c r="DI36" i="7"/>
  <c r="DL36" i="7"/>
  <c r="DO36" i="7"/>
  <c r="DR36" i="7"/>
  <c r="DU36" i="7"/>
  <c r="DX36" i="7"/>
  <c r="EA36" i="7"/>
  <c r="ED36" i="7"/>
  <c r="EG36" i="7"/>
  <c r="EJ36" i="7"/>
  <c r="EM36" i="7"/>
  <c r="EP36" i="7"/>
  <c r="ES36" i="7"/>
  <c r="EV36" i="7"/>
  <c r="EY36" i="7"/>
  <c r="FB36" i="7"/>
  <c r="FE36" i="7"/>
  <c r="FH36" i="7"/>
  <c r="FK36" i="7"/>
  <c r="FN36" i="7"/>
  <c r="FQ36" i="7"/>
  <c r="FT36" i="7"/>
  <c r="FW36" i="7"/>
  <c r="FZ36" i="7"/>
  <c r="GC36" i="7"/>
  <c r="GF36" i="7"/>
  <c r="GI36" i="7"/>
  <c r="GL36" i="7"/>
  <c r="GO36" i="7"/>
  <c r="GR36" i="7"/>
  <c r="GU36" i="7"/>
  <c r="GX36" i="7"/>
  <c r="HA36" i="7"/>
  <c r="HD36" i="7"/>
  <c r="HG36" i="7"/>
  <c r="HJ36" i="7"/>
  <c r="HM36" i="7"/>
  <c r="HP36" i="7"/>
  <c r="HS36" i="7"/>
  <c r="HV36" i="7"/>
  <c r="HY36" i="7"/>
  <c r="IB36" i="7"/>
  <c r="IE36" i="7"/>
  <c r="IH36" i="7"/>
  <c r="IK36" i="7"/>
  <c r="IN36" i="7"/>
  <c r="IQ36" i="7"/>
  <c r="IT36" i="7"/>
  <c r="H40" i="7"/>
  <c r="N40" i="7"/>
  <c r="T40" i="7"/>
  <c r="Z40" i="7"/>
  <c r="AF40" i="7"/>
  <c r="AL40" i="7"/>
  <c r="AR40" i="7"/>
  <c r="AX40" i="7"/>
  <c r="BD40" i="7"/>
  <c r="BJ40" i="7"/>
  <c r="BP40" i="7"/>
  <c r="BV40" i="7"/>
  <c r="CB40" i="7"/>
  <c r="CH40" i="7"/>
  <c r="E40" i="7"/>
  <c r="K40" i="7"/>
  <c r="Q40" i="7"/>
  <c r="W40" i="7"/>
  <c r="AC40" i="7"/>
  <c r="AI40" i="7"/>
  <c r="AO40" i="7"/>
  <c r="AU40" i="7"/>
  <c r="BA40" i="7"/>
  <c r="BG40" i="7"/>
  <c r="BM40" i="7"/>
  <c r="BS40" i="7"/>
  <c r="BY40" i="7"/>
  <c r="CE40" i="7"/>
  <c r="CK40" i="7"/>
  <c r="CN40" i="7"/>
  <c r="CQ40" i="7"/>
  <c r="CT40" i="7"/>
  <c r="CW40" i="7"/>
  <c r="CZ40" i="7"/>
  <c r="DC40" i="7"/>
  <c r="DF40" i="7"/>
  <c r="DI40" i="7"/>
  <c r="DL40" i="7"/>
  <c r="DO40" i="7"/>
  <c r="DR40" i="7"/>
  <c r="DU40" i="7"/>
  <c r="DX40" i="7"/>
  <c r="EA40" i="7"/>
  <c r="ED40" i="7"/>
  <c r="EG40" i="7"/>
  <c r="EJ40" i="7"/>
  <c r="EM40" i="7"/>
  <c r="EP40" i="7"/>
  <c r="ES40" i="7"/>
  <c r="EV40" i="7"/>
  <c r="EY40" i="7"/>
  <c r="FB40" i="7"/>
  <c r="FE40" i="7"/>
  <c r="FH40" i="7"/>
  <c r="FK40" i="7"/>
  <c r="FN40" i="7"/>
  <c r="FQ40" i="7"/>
  <c r="FT40" i="7"/>
  <c r="FW40" i="7"/>
  <c r="FZ40" i="7"/>
  <c r="GC40" i="7"/>
  <c r="GF40" i="7"/>
  <c r="GI40" i="7"/>
  <c r="GL40" i="7"/>
  <c r="GO40" i="7"/>
  <c r="GR40" i="7"/>
  <c r="GU40" i="7"/>
  <c r="GX40" i="7"/>
  <c r="HA40" i="7"/>
  <c r="HD40" i="7"/>
  <c r="HG40" i="7"/>
  <c r="HJ40" i="7"/>
  <c r="HM40" i="7"/>
  <c r="HP40" i="7"/>
  <c r="HS40" i="7"/>
  <c r="HV40" i="7"/>
  <c r="HY40" i="7"/>
  <c r="IB40" i="7"/>
  <c r="IE40" i="7"/>
  <c r="IH40" i="7"/>
  <c r="IK40" i="7"/>
  <c r="IN40" i="7"/>
  <c r="IQ40" i="7"/>
  <c r="IT40" i="7"/>
  <c r="E46" i="7"/>
  <c r="H46" i="7"/>
  <c r="K46" i="7"/>
  <c r="N46" i="7"/>
  <c r="Q46" i="7"/>
  <c r="T46" i="7"/>
  <c r="W46" i="7"/>
  <c r="Z46" i="7"/>
  <c r="AC46" i="7"/>
  <c r="AF46" i="7"/>
  <c r="AI46" i="7"/>
  <c r="AL46" i="7"/>
  <c r="AO46" i="7"/>
  <c r="AR46" i="7"/>
  <c r="AU46" i="7"/>
  <c r="AX46" i="7"/>
  <c r="BA46" i="7"/>
  <c r="BD46" i="7"/>
  <c r="BG46" i="7"/>
  <c r="BJ46" i="7"/>
  <c r="BM46" i="7"/>
  <c r="BP46" i="7"/>
  <c r="BS46" i="7"/>
  <c r="BV46" i="7"/>
  <c r="BY46" i="7"/>
  <c r="CB46" i="7"/>
  <c r="CE46" i="7"/>
  <c r="CH46" i="7"/>
  <c r="CK46" i="7"/>
  <c r="CN46" i="7"/>
  <c r="CQ46" i="7"/>
  <c r="CT46" i="7"/>
  <c r="CW46" i="7"/>
  <c r="CZ46" i="7"/>
  <c r="DC46" i="7"/>
  <c r="DF46" i="7"/>
  <c r="DI46" i="7"/>
  <c r="DL46" i="7"/>
  <c r="DO46" i="7"/>
  <c r="DR46" i="7"/>
  <c r="DU46" i="7"/>
  <c r="DX46" i="7"/>
  <c r="EA46" i="7"/>
  <c r="ED46" i="7"/>
  <c r="EG46" i="7"/>
  <c r="EJ46" i="7"/>
  <c r="EM46" i="7"/>
  <c r="EP46" i="7"/>
  <c r="ES46" i="7"/>
  <c r="EV46" i="7"/>
  <c r="EY46" i="7"/>
  <c r="FB46" i="7"/>
  <c r="FE46" i="7"/>
  <c r="FH46" i="7"/>
  <c r="FK46" i="7"/>
  <c r="FN46" i="7"/>
  <c r="FQ46" i="7"/>
  <c r="FT46" i="7"/>
  <c r="FW46" i="7"/>
  <c r="FZ46" i="7"/>
  <c r="GC46" i="7"/>
  <c r="GF46" i="7"/>
  <c r="GI46" i="7"/>
  <c r="GL46" i="7"/>
  <c r="GO46" i="7"/>
  <c r="GR46" i="7"/>
  <c r="GU46" i="7"/>
  <c r="GX46" i="7"/>
  <c r="HA46" i="7"/>
  <c r="HD46" i="7"/>
  <c r="HG46" i="7"/>
  <c r="HJ46" i="7"/>
  <c r="HM46" i="7"/>
  <c r="HP46" i="7"/>
  <c r="HS46" i="7"/>
  <c r="HV46" i="7"/>
  <c r="HY46" i="7"/>
  <c r="IB46" i="7"/>
  <c r="IE46" i="7"/>
  <c r="IH46" i="7"/>
  <c r="IK46" i="7"/>
  <c r="IN46" i="7"/>
  <c r="IQ46" i="7"/>
  <c r="IT46" i="7"/>
  <c r="E50" i="7"/>
  <c r="H50" i="7"/>
  <c r="K50" i="7"/>
  <c r="N50" i="7"/>
  <c r="Q50" i="7"/>
  <c r="T50" i="7"/>
  <c r="W50" i="7"/>
  <c r="Z50" i="7"/>
  <c r="AC50" i="7"/>
  <c r="AF50" i="7"/>
  <c r="AI50" i="7"/>
  <c r="AL50" i="7"/>
  <c r="AO50" i="7"/>
  <c r="AR50" i="7"/>
  <c r="AU50" i="7"/>
  <c r="AX50" i="7"/>
  <c r="BA50" i="7"/>
  <c r="BD50" i="7"/>
  <c r="BG50" i="7"/>
  <c r="BJ50" i="7"/>
  <c r="BM50" i="7"/>
  <c r="BP50" i="7"/>
  <c r="BS50" i="7"/>
  <c r="BV50" i="7"/>
  <c r="BY50" i="7"/>
  <c r="CB50" i="7"/>
  <c r="CE50" i="7"/>
  <c r="CH50" i="7"/>
  <c r="CK50" i="7"/>
  <c r="CN50" i="7"/>
  <c r="CQ50" i="7"/>
  <c r="CT50" i="7"/>
  <c r="CW50" i="7"/>
  <c r="CZ50" i="7"/>
  <c r="DC50" i="7"/>
  <c r="DF50" i="7"/>
  <c r="DI50" i="7"/>
  <c r="DL50" i="7"/>
  <c r="DO50" i="7"/>
  <c r="DR50" i="7"/>
  <c r="DU50" i="7"/>
  <c r="DX50" i="7"/>
  <c r="EA50" i="7"/>
  <c r="ED50" i="7"/>
  <c r="EG50" i="7"/>
  <c r="EJ50" i="7"/>
  <c r="EM50" i="7"/>
  <c r="EP50" i="7"/>
  <c r="ES50" i="7"/>
  <c r="EV50" i="7"/>
  <c r="EY50" i="7"/>
  <c r="FB50" i="7"/>
  <c r="FE50" i="7"/>
  <c r="FH50" i="7"/>
  <c r="FK50" i="7"/>
  <c r="FN50" i="7"/>
  <c r="FQ50" i="7"/>
  <c r="FT50" i="7"/>
  <c r="FW50" i="7"/>
  <c r="FZ50" i="7"/>
  <c r="GC50" i="7"/>
  <c r="GF50" i="7"/>
  <c r="GI50" i="7"/>
  <c r="GL50" i="7"/>
  <c r="GO50" i="7"/>
  <c r="GR50" i="7"/>
  <c r="GU50" i="7"/>
  <c r="GX50" i="7"/>
  <c r="HA50" i="7"/>
  <c r="HD50" i="7"/>
  <c r="HG50" i="7"/>
  <c r="HJ50" i="7"/>
  <c r="HM50" i="7"/>
  <c r="HP50" i="7"/>
  <c r="HS50" i="7"/>
  <c r="HV50" i="7"/>
  <c r="HY50" i="7"/>
  <c r="IB50" i="7"/>
  <c r="IE50" i="7"/>
  <c r="IH50" i="7"/>
  <c r="IK50" i="7"/>
  <c r="IN50" i="7"/>
  <c r="IQ50" i="7"/>
  <c r="IT50" i="7"/>
  <c r="E22" i="7"/>
  <c r="H22" i="7"/>
  <c r="K22" i="7"/>
  <c r="N22" i="7"/>
  <c r="Q22" i="7"/>
  <c r="T22" i="7"/>
  <c r="W22" i="7"/>
  <c r="Z22" i="7"/>
  <c r="AC22" i="7"/>
  <c r="AF22" i="7"/>
  <c r="AI22" i="7"/>
  <c r="AL22" i="7"/>
  <c r="AO22" i="7"/>
  <c r="AR22" i="7"/>
  <c r="AU22" i="7"/>
  <c r="AX22" i="7"/>
  <c r="BA22" i="7"/>
  <c r="BD22" i="7"/>
  <c r="BG22" i="7"/>
  <c r="BJ22" i="7"/>
  <c r="BM22" i="7"/>
  <c r="BP22" i="7"/>
  <c r="BS22" i="7"/>
  <c r="BV22" i="7"/>
  <c r="BY22" i="7"/>
  <c r="CB22" i="7"/>
  <c r="CE22" i="7"/>
  <c r="CH22" i="7"/>
  <c r="CK22" i="7"/>
  <c r="CN22" i="7"/>
  <c r="CQ22" i="7"/>
  <c r="CT22" i="7"/>
  <c r="CW22" i="7"/>
  <c r="CZ22" i="7"/>
  <c r="DC22" i="7"/>
  <c r="DF22" i="7"/>
  <c r="DI22" i="7"/>
  <c r="DL22" i="7"/>
  <c r="DO22" i="7"/>
  <c r="DR22" i="7"/>
  <c r="DU22" i="7"/>
  <c r="DX22" i="7"/>
  <c r="EA22" i="7"/>
  <c r="ED22" i="7"/>
  <c r="EG22" i="7"/>
  <c r="EJ22" i="7"/>
  <c r="EM22" i="7"/>
  <c r="EP22" i="7"/>
  <c r="ES22" i="7"/>
  <c r="EV22" i="7"/>
  <c r="EY22" i="7"/>
  <c r="FB22" i="7"/>
  <c r="FE22" i="7"/>
  <c r="FH22" i="7"/>
  <c r="FK22" i="7"/>
  <c r="FN22" i="7"/>
  <c r="FQ22" i="7"/>
  <c r="FT22" i="7"/>
  <c r="FW22" i="7"/>
  <c r="FZ22" i="7"/>
  <c r="GC22" i="7"/>
  <c r="GF22" i="7"/>
  <c r="GI22" i="7"/>
  <c r="GL22" i="7"/>
  <c r="GO22" i="7"/>
  <c r="GR22" i="7"/>
  <c r="GU22" i="7"/>
  <c r="GX22" i="7"/>
  <c r="HA22" i="7"/>
  <c r="HD22" i="7"/>
  <c r="HG22" i="7"/>
  <c r="HJ22" i="7"/>
  <c r="HM22" i="7"/>
  <c r="HP22" i="7"/>
  <c r="HS22" i="7"/>
  <c r="HV22" i="7"/>
  <c r="HY22" i="7"/>
  <c r="IB22" i="7"/>
  <c r="IE22" i="7"/>
  <c r="IH22" i="7"/>
  <c r="IK22" i="7"/>
  <c r="IN22" i="7"/>
  <c r="IQ22" i="7"/>
  <c r="IT22" i="7"/>
  <c r="H27" i="7"/>
  <c r="N27" i="7"/>
  <c r="T27" i="7"/>
  <c r="Z27" i="7"/>
  <c r="AF27" i="7"/>
  <c r="AL27" i="7"/>
  <c r="AR27" i="7"/>
  <c r="AX27" i="7"/>
  <c r="BD27" i="7"/>
  <c r="BJ27" i="7"/>
  <c r="BP27" i="7"/>
  <c r="BV27" i="7"/>
  <c r="CB27" i="7"/>
  <c r="CH27" i="7"/>
  <c r="CN27" i="7"/>
  <c r="CT27" i="7"/>
  <c r="CZ27" i="7"/>
  <c r="DF27" i="7"/>
  <c r="DL27" i="7"/>
  <c r="DR27" i="7"/>
  <c r="DX27" i="7"/>
  <c r="ED27" i="7"/>
  <c r="EJ27" i="7"/>
  <c r="EP27" i="7"/>
  <c r="EV27" i="7"/>
  <c r="FB27" i="7"/>
  <c r="FH27" i="7"/>
  <c r="FN27" i="7"/>
  <c r="FT27" i="7"/>
  <c r="FZ27" i="7"/>
  <c r="GF27" i="7"/>
  <c r="GL27" i="7"/>
  <c r="GR27" i="7"/>
  <c r="GX27" i="7"/>
  <c r="HD27" i="7"/>
  <c r="HJ27" i="7"/>
  <c r="HP27" i="7"/>
  <c r="HV27" i="7"/>
  <c r="IB27" i="7"/>
  <c r="IH27" i="7"/>
  <c r="IN27" i="7"/>
  <c r="IT27" i="7"/>
  <c r="E27" i="7"/>
  <c r="K27" i="7"/>
  <c r="Q27" i="7"/>
  <c r="W27" i="7"/>
  <c r="AC27" i="7"/>
  <c r="AI27" i="7"/>
  <c r="AO27" i="7"/>
  <c r="AU27" i="7"/>
  <c r="BA27" i="7"/>
  <c r="BG27" i="7"/>
  <c r="BM27" i="7"/>
  <c r="BS27" i="7"/>
  <c r="BY27" i="7"/>
  <c r="CE27" i="7"/>
  <c r="CK27" i="7"/>
  <c r="CQ27" i="7"/>
  <c r="CW27" i="7"/>
  <c r="DC27" i="7"/>
  <c r="DI27" i="7"/>
  <c r="DO27" i="7"/>
  <c r="DU27" i="7"/>
  <c r="EA27" i="7"/>
  <c r="EG27" i="7"/>
  <c r="EM27" i="7"/>
  <c r="ES27" i="7"/>
  <c r="EY27" i="7"/>
  <c r="FE27" i="7"/>
  <c r="FK27" i="7"/>
  <c r="FQ27" i="7"/>
  <c r="FW27" i="7"/>
  <c r="GC27" i="7"/>
  <c r="GI27" i="7"/>
  <c r="GO27" i="7"/>
  <c r="GU27" i="7"/>
  <c r="HA27" i="7"/>
  <c r="HG27" i="7"/>
  <c r="HM27" i="7"/>
  <c r="HS27" i="7"/>
  <c r="HY27" i="7"/>
  <c r="IE27" i="7"/>
  <c r="IK27" i="7"/>
  <c r="IQ27" i="7"/>
  <c r="H29" i="7"/>
  <c r="N29" i="7"/>
  <c r="T29" i="7"/>
  <c r="Z29" i="7"/>
  <c r="AF29" i="7"/>
  <c r="AL29" i="7"/>
  <c r="AR29" i="7"/>
  <c r="AX29" i="7"/>
  <c r="BD29" i="7"/>
  <c r="BJ29" i="7"/>
  <c r="BP29" i="7"/>
  <c r="BV29" i="7"/>
  <c r="CB29" i="7"/>
  <c r="CH29" i="7"/>
  <c r="CN29" i="7"/>
  <c r="CT29" i="7"/>
  <c r="CZ29" i="7"/>
  <c r="DF29" i="7"/>
  <c r="DL29" i="7"/>
  <c r="DR29" i="7"/>
  <c r="DX29" i="7"/>
  <c r="ED29" i="7"/>
  <c r="EJ29" i="7"/>
  <c r="EP29" i="7"/>
  <c r="EV29" i="7"/>
  <c r="FB29" i="7"/>
  <c r="FH29" i="7"/>
  <c r="FN29" i="7"/>
  <c r="FT29" i="7"/>
  <c r="FZ29" i="7"/>
  <c r="GF29" i="7"/>
  <c r="E29" i="7"/>
  <c r="K29" i="7"/>
  <c r="Q29" i="7"/>
  <c r="W29" i="7"/>
  <c r="AC29" i="7"/>
  <c r="AI29" i="7"/>
  <c r="AO29" i="7"/>
  <c r="AU29" i="7"/>
  <c r="BA29" i="7"/>
  <c r="BG29" i="7"/>
  <c r="BM29" i="7"/>
  <c r="BS29" i="7"/>
  <c r="BY29" i="7"/>
  <c r="CE29" i="7"/>
  <c r="CK29" i="7"/>
  <c r="CQ29" i="7"/>
  <c r="CW29" i="7"/>
  <c r="DC29" i="7"/>
  <c r="DI29" i="7"/>
  <c r="DO29" i="7"/>
  <c r="DU29" i="7"/>
  <c r="EA29" i="7"/>
  <c r="EG29" i="7"/>
  <c r="EM29" i="7"/>
  <c r="ES29" i="7"/>
  <c r="EY29" i="7"/>
  <c r="FE29" i="7"/>
  <c r="FK29" i="7"/>
  <c r="FQ29" i="7"/>
  <c r="FW29" i="7"/>
  <c r="GC29" i="7"/>
  <c r="GI29" i="7"/>
  <c r="GL29" i="7"/>
  <c r="GO29" i="7"/>
  <c r="GR29" i="7"/>
  <c r="GU29" i="7"/>
  <c r="GX29" i="7"/>
  <c r="HA29" i="7"/>
  <c r="HD29" i="7"/>
  <c r="HG29" i="7"/>
  <c r="HJ29" i="7"/>
  <c r="HM29" i="7"/>
  <c r="HP29" i="7"/>
  <c r="HS29" i="7"/>
  <c r="HV29" i="7"/>
  <c r="HY29" i="7"/>
  <c r="IB29" i="7"/>
  <c r="IE29" i="7"/>
  <c r="IH29" i="7"/>
  <c r="IK29" i="7"/>
  <c r="IN29" i="7"/>
  <c r="IQ29" i="7"/>
  <c r="IT29" i="7"/>
  <c r="E31" i="7"/>
  <c r="H31" i="7"/>
  <c r="K31" i="7"/>
  <c r="N31" i="7"/>
  <c r="Q31" i="7"/>
  <c r="T31" i="7"/>
  <c r="W31" i="7"/>
  <c r="Z31" i="7"/>
  <c r="AC31" i="7"/>
  <c r="AF31" i="7"/>
  <c r="AI31" i="7"/>
  <c r="AL31" i="7"/>
  <c r="AO31" i="7"/>
  <c r="AR31" i="7"/>
  <c r="AU31" i="7"/>
  <c r="AX31" i="7"/>
  <c r="BA31" i="7"/>
  <c r="BD31" i="7"/>
  <c r="BG31" i="7"/>
  <c r="BJ31" i="7"/>
  <c r="BM31" i="7"/>
  <c r="BP31" i="7"/>
  <c r="BS31" i="7"/>
  <c r="BV31" i="7"/>
  <c r="BY31" i="7"/>
  <c r="CB31" i="7"/>
  <c r="CE31" i="7"/>
  <c r="CH31" i="7"/>
  <c r="CK31" i="7"/>
  <c r="CN31" i="7"/>
  <c r="CQ31" i="7"/>
  <c r="CT31" i="7"/>
  <c r="CW31" i="7"/>
  <c r="CZ31" i="7"/>
  <c r="DC31" i="7"/>
  <c r="DF31" i="7"/>
  <c r="DI31" i="7"/>
  <c r="DL31" i="7"/>
  <c r="DO31" i="7"/>
  <c r="DR31" i="7"/>
  <c r="DU31" i="7"/>
  <c r="DX31" i="7"/>
  <c r="EA31" i="7"/>
  <c r="ED31" i="7"/>
  <c r="EG31" i="7"/>
  <c r="EJ31" i="7"/>
  <c r="EM31" i="7"/>
  <c r="EP31" i="7"/>
  <c r="ES31" i="7"/>
  <c r="EV31" i="7"/>
  <c r="EY31" i="7"/>
  <c r="FB31" i="7"/>
  <c r="FE31" i="7"/>
  <c r="FH31" i="7"/>
  <c r="FK31" i="7"/>
  <c r="FN31" i="7"/>
  <c r="FQ31" i="7"/>
  <c r="FT31" i="7"/>
  <c r="FW31" i="7"/>
  <c r="FZ31" i="7"/>
  <c r="GC31" i="7"/>
  <c r="GF31" i="7"/>
  <c r="GI31" i="7"/>
  <c r="GL31" i="7"/>
  <c r="GO31" i="7"/>
  <c r="GR31" i="7"/>
  <c r="GU31" i="7"/>
  <c r="GX31" i="7"/>
  <c r="HA31" i="7"/>
  <c r="HD31" i="7"/>
  <c r="HG31" i="7"/>
  <c r="HJ31" i="7"/>
  <c r="HM31" i="7"/>
  <c r="HP31" i="7"/>
  <c r="HS31" i="7"/>
  <c r="HV31" i="7"/>
  <c r="HY31" i="7"/>
  <c r="IB31" i="7"/>
  <c r="IE31" i="7"/>
  <c r="IH31" i="7"/>
  <c r="IK31" i="7"/>
  <c r="IN31" i="7"/>
  <c r="IQ31" i="7"/>
  <c r="IT31" i="7"/>
  <c r="E33" i="7"/>
  <c r="H33" i="7"/>
  <c r="K33" i="7"/>
  <c r="N33" i="7"/>
  <c r="Q33" i="7"/>
  <c r="T33" i="7"/>
  <c r="W33" i="7"/>
  <c r="Z33" i="7"/>
  <c r="AC33" i="7"/>
  <c r="AF33" i="7"/>
  <c r="AI33" i="7"/>
  <c r="AL33" i="7"/>
  <c r="AO33" i="7"/>
  <c r="AR33" i="7"/>
  <c r="AU33" i="7"/>
  <c r="AX33" i="7"/>
  <c r="BA33" i="7"/>
  <c r="BD33" i="7"/>
  <c r="BG33" i="7"/>
  <c r="BJ33" i="7"/>
  <c r="BM33" i="7"/>
  <c r="BP33" i="7"/>
  <c r="BS33" i="7"/>
  <c r="BV33" i="7"/>
  <c r="BY33" i="7"/>
  <c r="CB33" i="7"/>
  <c r="CE33" i="7"/>
  <c r="CH33" i="7"/>
  <c r="CK33" i="7"/>
  <c r="CN33" i="7"/>
  <c r="CQ33" i="7"/>
  <c r="CT33" i="7"/>
  <c r="CW33" i="7"/>
  <c r="CZ33" i="7"/>
  <c r="DC33" i="7"/>
  <c r="DF33" i="7"/>
  <c r="DI33" i="7"/>
  <c r="DL33" i="7"/>
  <c r="DO33" i="7"/>
  <c r="DR33" i="7"/>
  <c r="DU33" i="7"/>
  <c r="DX33" i="7"/>
  <c r="EA33" i="7"/>
  <c r="ED33" i="7"/>
  <c r="EG33" i="7"/>
  <c r="EJ33" i="7"/>
  <c r="EM33" i="7"/>
  <c r="EP33" i="7"/>
  <c r="ES33" i="7"/>
  <c r="EV33" i="7"/>
  <c r="EY33" i="7"/>
  <c r="FB33" i="7"/>
  <c r="FE33" i="7"/>
  <c r="FH33" i="7"/>
  <c r="FK33" i="7"/>
  <c r="FN33" i="7"/>
  <c r="FQ33" i="7"/>
  <c r="FT33" i="7"/>
  <c r="FW33" i="7"/>
  <c r="FZ33" i="7"/>
  <c r="GC33" i="7"/>
  <c r="GF33" i="7"/>
  <c r="GI33" i="7"/>
  <c r="GL33" i="7"/>
  <c r="GO33" i="7"/>
  <c r="GR33" i="7"/>
  <c r="GU33" i="7"/>
  <c r="GX33" i="7"/>
  <c r="HA33" i="7"/>
  <c r="HD33" i="7"/>
  <c r="HG33" i="7"/>
  <c r="HJ33" i="7"/>
  <c r="HM33" i="7"/>
  <c r="HP33" i="7"/>
  <c r="HS33" i="7"/>
  <c r="HV33" i="7"/>
  <c r="HY33" i="7"/>
  <c r="IB33" i="7"/>
  <c r="IE33" i="7"/>
  <c r="IH33" i="7"/>
  <c r="IK33" i="7"/>
  <c r="IN33" i="7"/>
  <c r="IQ33" i="7"/>
  <c r="IT33" i="7"/>
  <c r="E35" i="7"/>
  <c r="H35" i="7"/>
  <c r="K35" i="7"/>
  <c r="N35" i="7"/>
  <c r="Q35" i="7"/>
  <c r="T35" i="7"/>
  <c r="W35" i="7"/>
  <c r="Z35" i="7"/>
  <c r="AC35" i="7"/>
  <c r="AF35" i="7"/>
  <c r="AI35" i="7"/>
  <c r="AL35" i="7"/>
  <c r="AO35" i="7"/>
  <c r="AR35" i="7"/>
  <c r="AU35" i="7"/>
  <c r="AX35" i="7"/>
  <c r="BA35" i="7"/>
  <c r="BD35" i="7"/>
  <c r="BG35" i="7"/>
  <c r="BJ35" i="7"/>
  <c r="BM35" i="7"/>
  <c r="BP35" i="7"/>
  <c r="BS35" i="7"/>
  <c r="BV35" i="7"/>
  <c r="BY35" i="7"/>
  <c r="CB35" i="7"/>
  <c r="CE35" i="7"/>
  <c r="CH35" i="7"/>
  <c r="CK35" i="7"/>
  <c r="CN35" i="7"/>
  <c r="CQ35" i="7"/>
  <c r="CT35" i="7"/>
  <c r="CW35" i="7"/>
  <c r="CZ35" i="7"/>
  <c r="DC35" i="7"/>
  <c r="DF35" i="7"/>
  <c r="DI35" i="7"/>
  <c r="DL35" i="7"/>
  <c r="DO35" i="7"/>
  <c r="DR35" i="7"/>
  <c r="DU35" i="7"/>
  <c r="DX35" i="7"/>
  <c r="EA35" i="7"/>
  <c r="ED35" i="7"/>
  <c r="EG35" i="7"/>
  <c r="EJ35" i="7"/>
  <c r="EM35" i="7"/>
  <c r="EP35" i="7"/>
  <c r="ES35" i="7"/>
  <c r="EV35" i="7"/>
  <c r="EY35" i="7"/>
  <c r="FB35" i="7"/>
  <c r="FE35" i="7"/>
  <c r="FH35" i="7"/>
  <c r="FK35" i="7"/>
  <c r="FN35" i="7"/>
  <c r="FQ35" i="7"/>
  <c r="FT35" i="7"/>
  <c r="FW35" i="7"/>
  <c r="FZ35" i="7"/>
  <c r="GC35" i="7"/>
  <c r="GF35" i="7"/>
  <c r="GI35" i="7"/>
  <c r="GL35" i="7"/>
  <c r="GO35" i="7"/>
  <c r="GR35" i="7"/>
  <c r="GU35" i="7"/>
  <c r="GX35" i="7"/>
  <c r="HA35" i="7"/>
  <c r="HD35" i="7"/>
  <c r="HG35" i="7"/>
  <c r="HJ35" i="7"/>
  <c r="HM35" i="7"/>
  <c r="HP35" i="7"/>
  <c r="HS35" i="7"/>
  <c r="HV35" i="7"/>
  <c r="HY35" i="7"/>
  <c r="IB35" i="7"/>
  <c r="IE35" i="7"/>
  <c r="IH35" i="7"/>
  <c r="IK35" i="7"/>
  <c r="IN35" i="7"/>
  <c r="IQ35" i="7"/>
  <c r="IT35" i="7"/>
  <c r="E37" i="7"/>
  <c r="H37" i="7"/>
  <c r="K37" i="7"/>
  <c r="N37" i="7"/>
  <c r="Q37" i="7"/>
  <c r="T37" i="7"/>
  <c r="W37" i="7"/>
  <c r="Z37" i="7"/>
  <c r="AC37" i="7"/>
  <c r="AF37" i="7"/>
  <c r="AI37" i="7"/>
  <c r="AL37" i="7"/>
  <c r="AO37" i="7"/>
  <c r="AR37" i="7"/>
  <c r="AU37" i="7"/>
  <c r="AX37" i="7"/>
  <c r="BA37" i="7"/>
  <c r="BD37" i="7"/>
  <c r="BG37" i="7"/>
  <c r="BJ37" i="7"/>
  <c r="BM37" i="7"/>
  <c r="BP37" i="7"/>
  <c r="BS37" i="7"/>
  <c r="BV37" i="7"/>
  <c r="BY37" i="7"/>
  <c r="CB37" i="7"/>
  <c r="CE37" i="7"/>
  <c r="CH37" i="7"/>
  <c r="CK37" i="7"/>
  <c r="CN37" i="7"/>
  <c r="CQ37" i="7"/>
  <c r="CT37" i="7"/>
  <c r="CW37" i="7"/>
  <c r="CZ37" i="7"/>
  <c r="DC37" i="7"/>
  <c r="DF37" i="7"/>
  <c r="DI37" i="7"/>
  <c r="DL37" i="7"/>
  <c r="DO37" i="7"/>
  <c r="DR37" i="7"/>
  <c r="DU37" i="7"/>
  <c r="DX37" i="7"/>
  <c r="EA37" i="7"/>
  <c r="ED37" i="7"/>
  <c r="EG37" i="7"/>
  <c r="EJ37" i="7"/>
  <c r="EM37" i="7"/>
  <c r="EP37" i="7"/>
  <c r="ES37" i="7"/>
  <c r="EV37" i="7"/>
  <c r="EY37" i="7"/>
  <c r="FB37" i="7"/>
  <c r="FE37" i="7"/>
  <c r="FH37" i="7"/>
  <c r="FK37" i="7"/>
  <c r="FN37" i="7"/>
  <c r="FQ37" i="7"/>
  <c r="FT37" i="7"/>
  <c r="FZ37" i="7"/>
  <c r="GF37" i="7"/>
  <c r="GL37" i="7"/>
  <c r="GR37" i="7"/>
  <c r="GX37" i="7"/>
  <c r="HD37" i="7"/>
  <c r="HJ37" i="7"/>
  <c r="HP37" i="7"/>
  <c r="HV37" i="7"/>
  <c r="IB37" i="7"/>
  <c r="IH37" i="7"/>
  <c r="IN37" i="7"/>
  <c r="IT37" i="7"/>
  <c r="FW37" i="7"/>
  <c r="GC37" i="7"/>
  <c r="GI37" i="7"/>
  <c r="GO37" i="7"/>
  <c r="GU37" i="7"/>
  <c r="HA37" i="7"/>
  <c r="HG37" i="7"/>
  <c r="HM37" i="7"/>
  <c r="HS37" i="7"/>
  <c r="HY37" i="7"/>
  <c r="IE37" i="7"/>
  <c r="IK37" i="7"/>
  <c r="IQ37" i="7"/>
  <c r="H39" i="7"/>
  <c r="N39" i="7"/>
  <c r="T39" i="7"/>
  <c r="Z39" i="7"/>
  <c r="AF39" i="7"/>
  <c r="AL39" i="7"/>
  <c r="AR39" i="7"/>
  <c r="AX39" i="7"/>
  <c r="BD39" i="7"/>
  <c r="BJ39" i="7"/>
  <c r="BP39" i="7"/>
  <c r="BV39" i="7"/>
  <c r="CB39" i="7"/>
  <c r="CH39" i="7"/>
  <c r="CN39" i="7"/>
  <c r="CT39" i="7"/>
  <c r="CZ39" i="7"/>
  <c r="DF39" i="7"/>
  <c r="DL39" i="7"/>
  <c r="DR39" i="7"/>
  <c r="DX39" i="7"/>
  <c r="ED39" i="7"/>
  <c r="EJ39" i="7"/>
  <c r="EP39" i="7"/>
  <c r="EV39" i="7"/>
  <c r="FB39" i="7"/>
  <c r="FH39" i="7"/>
  <c r="FN39" i="7"/>
  <c r="FT39" i="7"/>
  <c r="FZ39" i="7"/>
  <c r="GF39" i="7"/>
  <c r="GL39" i="7"/>
  <c r="GR39" i="7"/>
  <c r="GX39" i="7"/>
  <c r="HD39" i="7"/>
  <c r="HJ39" i="7"/>
  <c r="HP39" i="7"/>
  <c r="HV39" i="7"/>
  <c r="IB39" i="7"/>
  <c r="IH39" i="7"/>
  <c r="IN39" i="7"/>
  <c r="IT39" i="7"/>
  <c r="E39" i="7"/>
  <c r="K39" i="7"/>
  <c r="Q39" i="7"/>
  <c r="W39" i="7"/>
  <c r="AC39" i="7"/>
  <c r="AI39" i="7"/>
  <c r="AO39" i="7"/>
  <c r="AU39" i="7"/>
  <c r="BA39" i="7"/>
  <c r="BG39" i="7"/>
  <c r="BM39" i="7"/>
  <c r="BS39" i="7"/>
  <c r="BY39" i="7"/>
  <c r="CE39" i="7"/>
  <c r="CK39" i="7"/>
  <c r="CQ39" i="7"/>
  <c r="CW39" i="7"/>
  <c r="DC39" i="7"/>
  <c r="DI39" i="7"/>
  <c r="DO39" i="7"/>
  <c r="DU39" i="7"/>
  <c r="EA39" i="7"/>
  <c r="EG39" i="7"/>
  <c r="EM39" i="7"/>
  <c r="ES39" i="7"/>
  <c r="EY39" i="7"/>
  <c r="FE39" i="7"/>
  <c r="FK39" i="7"/>
  <c r="FQ39" i="7"/>
  <c r="FW39" i="7"/>
  <c r="GC39" i="7"/>
  <c r="GI39" i="7"/>
  <c r="GO39" i="7"/>
  <c r="GU39" i="7"/>
  <c r="HA39" i="7"/>
  <c r="HG39" i="7"/>
  <c r="HM39" i="7"/>
  <c r="HS39" i="7"/>
  <c r="HY39" i="7"/>
  <c r="IE39" i="7"/>
  <c r="IK39" i="7"/>
  <c r="IQ39" i="7"/>
  <c r="E41" i="7"/>
  <c r="H41" i="7"/>
  <c r="K41" i="7"/>
  <c r="N41" i="7"/>
  <c r="Q41" i="7"/>
  <c r="T41" i="7"/>
  <c r="W41" i="7"/>
  <c r="Z41" i="7"/>
  <c r="AC41" i="7"/>
  <c r="AF41" i="7"/>
  <c r="AI41" i="7"/>
  <c r="AL41" i="7"/>
  <c r="AO41" i="7"/>
  <c r="AR41" i="7"/>
  <c r="AU41" i="7"/>
  <c r="AX41" i="7"/>
  <c r="BA41" i="7"/>
  <c r="BD41" i="7"/>
  <c r="BG41" i="7"/>
  <c r="BJ41" i="7"/>
  <c r="BM41" i="7"/>
  <c r="BP41" i="7"/>
  <c r="BS41" i="7"/>
  <c r="BV41" i="7"/>
  <c r="BY41" i="7"/>
  <c r="CB41" i="7"/>
  <c r="CE41" i="7"/>
  <c r="CH41" i="7"/>
  <c r="CK41" i="7"/>
  <c r="CN41" i="7"/>
  <c r="CQ41" i="7"/>
  <c r="CT41" i="7"/>
  <c r="CW41" i="7"/>
  <c r="CZ41" i="7"/>
  <c r="DC41" i="7"/>
  <c r="DF41" i="7"/>
  <c r="DI41" i="7"/>
  <c r="DL41" i="7"/>
  <c r="DO41" i="7"/>
  <c r="DR41" i="7"/>
  <c r="DU41" i="7"/>
  <c r="DX41" i="7"/>
  <c r="EA41" i="7"/>
  <c r="ED41" i="7"/>
  <c r="EG41" i="7"/>
  <c r="EJ41" i="7"/>
  <c r="EM41" i="7"/>
  <c r="EP41" i="7"/>
  <c r="ES41" i="7"/>
  <c r="EV41" i="7"/>
  <c r="EY41" i="7"/>
  <c r="FB41" i="7"/>
  <c r="FE41" i="7"/>
  <c r="FH41" i="7"/>
  <c r="FK41" i="7"/>
  <c r="FN41" i="7"/>
  <c r="FQ41" i="7"/>
  <c r="FT41" i="7"/>
  <c r="FW41" i="7"/>
  <c r="FZ41" i="7"/>
  <c r="GC41" i="7"/>
  <c r="GF41" i="7"/>
  <c r="GI41" i="7"/>
  <c r="GL41" i="7"/>
  <c r="GO41" i="7"/>
  <c r="GR41" i="7"/>
  <c r="GU41" i="7"/>
  <c r="GX41" i="7"/>
  <c r="HA41" i="7"/>
  <c r="HD41" i="7"/>
  <c r="HG41" i="7"/>
  <c r="HJ41" i="7"/>
  <c r="HM41" i="7"/>
  <c r="HP41" i="7"/>
  <c r="HS41" i="7"/>
  <c r="HV41" i="7"/>
  <c r="HY41" i="7"/>
  <c r="IB41" i="7"/>
  <c r="IE41" i="7"/>
  <c r="IH41" i="7"/>
  <c r="IK41" i="7"/>
  <c r="IN41" i="7"/>
  <c r="IQ41" i="7"/>
  <c r="IT41" i="7"/>
  <c r="E43" i="7"/>
  <c r="H43" i="7"/>
  <c r="K43" i="7"/>
  <c r="N43" i="7"/>
  <c r="Q43" i="7"/>
  <c r="T43" i="7"/>
  <c r="W43" i="7"/>
  <c r="Z43" i="7"/>
  <c r="AC43" i="7"/>
  <c r="AF43" i="7"/>
  <c r="AI43" i="7"/>
  <c r="AL43" i="7"/>
  <c r="AO43" i="7"/>
  <c r="AR43" i="7"/>
  <c r="AU43" i="7"/>
  <c r="AX43" i="7"/>
  <c r="BA43" i="7"/>
  <c r="BD43" i="7"/>
  <c r="BG43" i="7"/>
  <c r="BJ43" i="7"/>
  <c r="BM43" i="7"/>
  <c r="BP43" i="7"/>
  <c r="BS43" i="7"/>
  <c r="BV43" i="7"/>
  <c r="BY43" i="7"/>
  <c r="CB43" i="7"/>
  <c r="CE43" i="7"/>
  <c r="CH43" i="7"/>
  <c r="CK43" i="7"/>
  <c r="CN43" i="7"/>
  <c r="CQ43" i="7"/>
  <c r="CT43" i="7"/>
  <c r="CW43" i="7"/>
  <c r="CZ43" i="7"/>
  <c r="DC43" i="7"/>
  <c r="DF43" i="7"/>
  <c r="DI43" i="7"/>
  <c r="DL43" i="7"/>
  <c r="DO43" i="7"/>
  <c r="DR43" i="7"/>
  <c r="DU43" i="7"/>
  <c r="DX43" i="7"/>
  <c r="EA43" i="7"/>
  <c r="ED43" i="7"/>
  <c r="EG43" i="7"/>
  <c r="EJ43" i="7"/>
  <c r="EM43" i="7"/>
  <c r="EP43" i="7"/>
  <c r="ES43" i="7"/>
  <c r="EV43" i="7"/>
  <c r="EY43" i="7"/>
  <c r="FB43" i="7"/>
  <c r="FE43" i="7"/>
  <c r="FH43" i="7"/>
  <c r="FK43" i="7"/>
  <c r="FN43" i="7"/>
  <c r="FQ43" i="7"/>
  <c r="FT43" i="7"/>
  <c r="FW43" i="7"/>
  <c r="FZ43" i="7"/>
  <c r="GC43" i="7"/>
  <c r="GF43" i="7"/>
  <c r="GI43" i="7"/>
  <c r="GL43" i="7"/>
  <c r="GO43" i="7"/>
  <c r="GR43" i="7"/>
  <c r="GU43" i="7"/>
  <c r="GX43" i="7"/>
  <c r="HA43" i="7"/>
  <c r="HD43" i="7"/>
  <c r="HG43" i="7"/>
  <c r="HJ43" i="7"/>
  <c r="HM43" i="7"/>
  <c r="HP43" i="7"/>
  <c r="HS43" i="7"/>
  <c r="HV43" i="7"/>
  <c r="HY43" i="7"/>
  <c r="IB43" i="7"/>
  <c r="IE43" i="7"/>
  <c r="IH43" i="7"/>
  <c r="IK43" i="7"/>
  <c r="IN43" i="7"/>
  <c r="IQ43" i="7"/>
  <c r="IT43" i="7"/>
  <c r="E45" i="7"/>
  <c r="H45" i="7"/>
  <c r="K45" i="7"/>
  <c r="N45" i="7"/>
  <c r="Q45" i="7"/>
  <c r="T45" i="7"/>
  <c r="W45" i="7"/>
  <c r="Z45" i="7"/>
  <c r="AC45" i="7"/>
  <c r="AF45" i="7"/>
  <c r="AI45" i="7"/>
  <c r="AL45" i="7"/>
  <c r="AO45" i="7"/>
  <c r="AR45" i="7"/>
  <c r="AU45" i="7"/>
  <c r="AX45" i="7"/>
  <c r="BA45" i="7"/>
  <c r="BD45" i="7"/>
  <c r="BG45" i="7"/>
  <c r="BJ45" i="7"/>
  <c r="BM45" i="7"/>
  <c r="BP45" i="7"/>
  <c r="BS45" i="7"/>
  <c r="BV45" i="7"/>
  <c r="BY45" i="7"/>
  <c r="CB45" i="7"/>
  <c r="CE45" i="7"/>
  <c r="CH45" i="7"/>
  <c r="CK45" i="7"/>
  <c r="CN45" i="7"/>
  <c r="CQ45" i="7"/>
  <c r="CT45" i="7"/>
  <c r="CW45" i="7"/>
  <c r="CZ45" i="7"/>
  <c r="DC45" i="7"/>
  <c r="DF45" i="7"/>
  <c r="DI45" i="7"/>
  <c r="DL45" i="7"/>
  <c r="DO45" i="7"/>
  <c r="DR45" i="7"/>
  <c r="DU45" i="7"/>
  <c r="DX45" i="7"/>
  <c r="EA45" i="7"/>
  <c r="ED45" i="7"/>
  <c r="EG45" i="7"/>
  <c r="EJ45" i="7"/>
  <c r="EM45" i="7"/>
  <c r="EP45" i="7"/>
  <c r="ES45" i="7"/>
  <c r="EV45" i="7"/>
  <c r="EY45" i="7"/>
  <c r="FB45" i="7"/>
  <c r="FE45" i="7"/>
  <c r="FH45" i="7"/>
  <c r="FK45" i="7"/>
  <c r="FN45" i="7"/>
  <c r="FQ45" i="7"/>
  <c r="FT45" i="7"/>
  <c r="FW45" i="7"/>
  <c r="FZ45" i="7"/>
  <c r="GC45" i="7"/>
  <c r="GF45" i="7"/>
  <c r="GI45" i="7"/>
  <c r="GL45" i="7"/>
  <c r="GO45" i="7"/>
  <c r="GR45" i="7"/>
  <c r="GU45" i="7"/>
  <c r="GX45" i="7"/>
  <c r="HA45" i="7"/>
  <c r="HD45" i="7"/>
  <c r="HG45" i="7"/>
  <c r="HJ45" i="7"/>
  <c r="HM45" i="7"/>
  <c r="HP45" i="7"/>
  <c r="HS45" i="7"/>
  <c r="HV45" i="7"/>
  <c r="HY45" i="7"/>
  <c r="IB45" i="7"/>
  <c r="IE45" i="7"/>
  <c r="IH45" i="7"/>
  <c r="IK45" i="7"/>
  <c r="IN45" i="7"/>
  <c r="IQ45" i="7"/>
  <c r="IT45" i="7"/>
  <c r="E47" i="7"/>
  <c r="H47" i="7"/>
  <c r="K47" i="7"/>
  <c r="N47" i="7"/>
  <c r="Q47" i="7"/>
  <c r="T47" i="7"/>
  <c r="W47" i="7"/>
  <c r="Z47" i="7"/>
  <c r="AC47" i="7"/>
  <c r="AF47" i="7"/>
  <c r="AI47" i="7"/>
  <c r="AL47" i="7"/>
  <c r="AO47" i="7"/>
  <c r="AR47" i="7"/>
  <c r="AU47" i="7"/>
  <c r="AX47" i="7"/>
  <c r="BA47" i="7"/>
  <c r="BD47" i="7"/>
  <c r="BG47" i="7"/>
  <c r="BJ47" i="7"/>
  <c r="BM47" i="7"/>
  <c r="BP47" i="7"/>
  <c r="BS47" i="7"/>
  <c r="BV47" i="7"/>
  <c r="BY47" i="7"/>
  <c r="CB47" i="7"/>
  <c r="CE47" i="7"/>
  <c r="CH47" i="7"/>
  <c r="CK47" i="7"/>
  <c r="CN47" i="7"/>
  <c r="CQ47" i="7"/>
  <c r="CT47" i="7"/>
  <c r="CW47" i="7"/>
  <c r="CZ47" i="7"/>
  <c r="DC47" i="7"/>
  <c r="DF47" i="7"/>
  <c r="DI47" i="7"/>
  <c r="DL47" i="7"/>
  <c r="DO47" i="7"/>
  <c r="DR47" i="7"/>
  <c r="DU47" i="7"/>
  <c r="DX47" i="7"/>
  <c r="EA47" i="7"/>
  <c r="ED47" i="7"/>
  <c r="EG47" i="7"/>
  <c r="EJ47" i="7"/>
  <c r="EM47" i="7"/>
  <c r="EP47" i="7"/>
  <c r="ES47" i="7"/>
  <c r="EV47" i="7"/>
  <c r="EY47" i="7"/>
  <c r="FB47" i="7"/>
  <c r="FE47" i="7"/>
  <c r="FH47" i="7"/>
  <c r="FK47" i="7"/>
  <c r="FN47" i="7"/>
  <c r="FQ47" i="7"/>
  <c r="FT47" i="7"/>
  <c r="FW47" i="7"/>
  <c r="FZ47" i="7"/>
  <c r="GC47" i="7"/>
  <c r="GF47" i="7"/>
  <c r="GI47" i="7"/>
  <c r="GL47" i="7"/>
  <c r="GO47" i="7"/>
  <c r="GR47" i="7"/>
  <c r="GU47" i="7"/>
  <c r="GX47" i="7"/>
  <c r="HA47" i="7"/>
  <c r="HD47" i="7"/>
  <c r="HG47" i="7"/>
  <c r="HJ47" i="7"/>
  <c r="HM47" i="7"/>
  <c r="HP47" i="7"/>
  <c r="HS47" i="7"/>
  <c r="HV47" i="7"/>
  <c r="HY47" i="7"/>
  <c r="IB47" i="7"/>
  <c r="IE47" i="7"/>
  <c r="IH47" i="7"/>
  <c r="IK47" i="7"/>
  <c r="IN47" i="7"/>
  <c r="IQ47" i="7"/>
  <c r="IT47" i="7"/>
  <c r="E49" i="7"/>
  <c r="H49" i="7"/>
  <c r="K49" i="7"/>
  <c r="N49" i="7"/>
  <c r="Q49" i="7"/>
  <c r="T49" i="7"/>
  <c r="W49" i="7"/>
  <c r="Z49" i="7"/>
  <c r="AC49" i="7"/>
  <c r="AF49" i="7"/>
  <c r="AI49" i="7"/>
  <c r="AL49" i="7"/>
  <c r="AO49" i="7"/>
  <c r="AR49" i="7"/>
  <c r="AU49" i="7"/>
  <c r="AX49" i="7"/>
  <c r="BA49" i="7"/>
  <c r="BD49" i="7"/>
  <c r="BG49" i="7"/>
  <c r="BJ49" i="7"/>
  <c r="BM49" i="7"/>
  <c r="BP49" i="7"/>
  <c r="BS49" i="7"/>
  <c r="BV49" i="7"/>
  <c r="BY49" i="7"/>
  <c r="CB49" i="7"/>
  <c r="CE49" i="7"/>
  <c r="CH49" i="7"/>
  <c r="CK49" i="7"/>
  <c r="CN49" i="7"/>
  <c r="CQ49" i="7"/>
  <c r="CT49" i="7"/>
  <c r="CW49" i="7"/>
  <c r="CZ49" i="7"/>
  <c r="DC49" i="7"/>
  <c r="DF49" i="7"/>
  <c r="DI49" i="7"/>
  <c r="DL49" i="7"/>
  <c r="DO49" i="7"/>
  <c r="DR49" i="7"/>
  <c r="DU49" i="7"/>
  <c r="DX49" i="7"/>
  <c r="EA49" i="7"/>
  <c r="ED49" i="7"/>
  <c r="EG49" i="7"/>
  <c r="EJ49" i="7"/>
  <c r="EM49" i="7"/>
  <c r="EP49" i="7"/>
  <c r="ES49" i="7"/>
  <c r="EV49" i="7"/>
  <c r="EY49" i="7"/>
  <c r="FB49" i="7"/>
  <c r="FE49" i="7"/>
  <c r="FH49" i="7"/>
  <c r="FK49" i="7"/>
  <c r="FN49" i="7"/>
  <c r="FQ49" i="7"/>
  <c r="FT49" i="7"/>
  <c r="FW49" i="7"/>
  <c r="FZ49" i="7"/>
  <c r="GC49" i="7"/>
  <c r="GF49" i="7"/>
  <c r="GI49" i="7"/>
  <c r="GL49" i="7"/>
  <c r="GO49" i="7"/>
  <c r="GR49" i="7"/>
  <c r="GU49" i="7"/>
  <c r="GX49" i="7"/>
  <c r="HA49" i="7"/>
  <c r="HD49" i="7"/>
  <c r="HG49" i="7"/>
  <c r="HJ49" i="7"/>
  <c r="HM49" i="7"/>
  <c r="HP49" i="7"/>
  <c r="HS49" i="7"/>
  <c r="HV49" i="7"/>
  <c r="HY49" i="7"/>
  <c r="IB49" i="7"/>
  <c r="IE49" i="7"/>
  <c r="IH49" i="7"/>
  <c r="IK49" i="7"/>
  <c r="IN49" i="7"/>
  <c r="IQ49" i="7"/>
  <c r="IT49" i="7"/>
  <c r="E51" i="7"/>
  <c r="H51" i="7"/>
  <c r="K51" i="7"/>
  <c r="N51" i="7"/>
  <c r="Q51" i="7"/>
  <c r="T51" i="7"/>
  <c r="W51" i="7"/>
  <c r="Z51" i="7"/>
  <c r="AC51" i="7"/>
  <c r="AF51" i="7"/>
  <c r="AI51" i="7"/>
  <c r="AL51" i="7"/>
  <c r="AO51" i="7"/>
  <c r="AR51" i="7"/>
  <c r="AU51" i="7"/>
  <c r="BA51" i="7"/>
  <c r="BG51" i="7"/>
  <c r="BM51" i="7"/>
  <c r="BS51" i="7"/>
  <c r="BY51" i="7"/>
  <c r="CE51" i="7"/>
  <c r="CK51" i="7"/>
  <c r="CQ51" i="7"/>
  <c r="CW51" i="7"/>
  <c r="DC51" i="7"/>
  <c r="DI51" i="7"/>
  <c r="DO51" i="7"/>
  <c r="DU51" i="7"/>
  <c r="EA51" i="7"/>
  <c r="EG51" i="7"/>
  <c r="EM51" i="7"/>
  <c r="ES51" i="7"/>
  <c r="EY51" i="7"/>
  <c r="FE51" i="7"/>
  <c r="FK51" i="7"/>
  <c r="FQ51" i="7"/>
  <c r="FW51" i="7"/>
  <c r="GC51" i="7"/>
  <c r="GI51" i="7"/>
  <c r="GO51" i="7"/>
  <c r="GU51" i="7"/>
  <c r="HA51" i="7"/>
  <c r="HG51" i="7"/>
  <c r="HM51" i="7"/>
  <c r="HS51" i="7"/>
  <c r="HY51" i="7"/>
  <c r="IE51" i="7"/>
  <c r="IK51" i="7"/>
  <c r="IQ51" i="7"/>
  <c r="AX51" i="7"/>
  <c r="BD51" i="7"/>
  <c r="BJ51" i="7"/>
  <c r="BP51" i="7"/>
  <c r="BV51" i="7"/>
  <c r="CB51" i="7"/>
  <c r="CH51" i="7"/>
  <c r="CN51" i="7"/>
  <c r="CT51" i="7"/>
  <c r="CZ51" i="7"/>
  <c r="DF51" i="7"/>
  <c r="DL51" i="7"/>
  <c r="DR51" i="7"/>
  <c r="DX51" i="7"/>
  <c r="ED51" i="7"/>
  <c r="EJ51" i="7"/>
  <c r="EP51" i="7"/>
  <c r="EV51" i="7"/>
  <c r="FB51" i="7"/>
  <c r="FH51" i="7"/>
  <c r="FN51" i="7"/>
  <c r="FT51" i="7"/>
  <c r="FZ51" i="7"/>
  <c r="GF51" i="7"/>
  <c r="GL51" i="7"/>
  <c r="GR51" i="7"/>
  <c r="GX51" i="7"/>
  <c r="HD51" i="7"/>
  <c r="HJ51" i="7"/>
  <c r="HP51" i="7"/>
  <c r="HV51" i="7"/>
  <c r="IB51" i="7"/>
  <c r="IH51" i="7"/>
  <c r="IN51" i="7"/>
  <c r="IT51" i="7"/>
  <c r="E24" i="7"/>
  <c r="H24" i="7"/>
  <c r="K24" i="7"/>
  <c r="N24" i="7"/>
  <c r="Q24" i="7"/>
  <c r="T24" i="7"/>
  <c r="W24" i="7"/>
  <c r="Z24" i="7"/>
  <c r="AC24" i="7"/>
  <c r="AF24" i="7"/>
  <c r="AI24" i="7"/>
  <c r="AL24" i="7"/>
  <c r="AO24" i="7"/>
  <c r="AR24" i="7"/>
  <c r="AU24" i="7"/>
  <c r="AX24" i="7"/>
  <c r="BA24" i="7"/>
  <c r="BD24" i="7"/>
  <c r="BG24" i="7"/>
  <c r="BJ24" i="7"/>
  <c r="BM24" i="7"/>
  <c r="BP24" i="7"/>
  <c r="BS24" i="7"/>
  <c r="BV24" i="7"/>
  <c r="BY24" i="7"/>
  <c r="CB24" i="7"/>
  <c r="CE24" i="7"/>
  <c r="CH24" i="7"/>
  <c r="CK24" i="7"/>
  <c r="CN24" i="7"/>
  <c r="CQ24" i="7"/>
  <c r="CT24" i="7"/>
  <c r="CW24" i="7"/>
  <c r="CZ24" i="7"/>
  <c r="DC24" i="7"/>
  <c r="DF24" i="7"/>
  <c r="DI24" i="7"/>
  <c r="DL24" i="7"/>
  <c r="DO24" i="7"/>
  <c r="DR24" i="7"/>
  <c r="DU24" i="7"/>
  <c r="DX24" i="7"/>
  <c r="EA24" i="7"/>
  <c r="ED24" i="7"/>
  <c r="EG24" i="7"/>
  <c r="EJ24" i="7"/>
  <c r="EM24" i="7"/>
  <c r="EP24" i="7"/>
  <c r="ES24" i="7"/>
  <c r="EV24" i="7"/>
  <c r="EY24" i="7"/>
  <c r="FB24" i="7"/>
  <c r="FE24" i="7"/>
  <c r="FH24" i="7"/>
  <c r="FK24" i="7"/>
  <c r="FN24" i="7"/>
  <c r="FQ24" i="7"/>
  <c r="FT24" i="7"/>
  <c r="FW24" i="7"/>
  <c r="FZ24" i="7"/>
  <c r="GC24" i="7"/>
  <c r="GF24" i="7"/>
  <c r="GI24" i="7"/>
  <c r="GL24" i="7"/>
  <c r="GO24" i="7"/>
  <c r="GR24" i="7"/>
  <c r="GU24" i="7"/>
  <c r="GX24" i="7"/>
  <c r="HA24" i="7"/>
  <c r="HD24" i="7"/>
  <c r="HG24" i="7"/>
  <c r="HJ24" i="7"/>
  <c r="HM24" i="7"/>
  <c r="HP24" i="7"/>
  <c r="HS24" i="7"/>
  <c r="HV24" i="7"/>
  <c r="HY24" i="7"/>
  <c r="IB24" i="7"/>
  <c r="IE24" i="7"/>
  <c r="IH24" i="7"/>
  <c r="IK24" i="7"/>
  <c r="IN24" i="7"/>
  <c r="IQ24" i="7"/>
  <c r="IT24" i="7"/>
  <c r="E23" i="7"/>
  <c r="H23" i="7"/>
  <c r="K23" i="7"/>
  <c r="N23" i="7"/>
  <c r="Q23" i="7"/>
  <c r="T23" i="7"/>
  <c r="W23" i="7"/>
  <c r="Z23" i="7"/>
  <c r="AC23" i="7"/>
  <c r="AF23" i="7"/>
  <c r="AI23" i="7"/>
  <c r="AL23" i="7"/>
  <c r="AO23" i="7"/>
  <c r="AR23" i="7"/>
  <c r="AU23" i="7"/>
  <c r="AX23" i="7"/>
  <c r="BA23" i="7"/>
  <c r="BD23" i="7"/>
  <c r="BG23" i="7"/>
  <c r="BJ23" i="7"/>
  <c r="BM23" i="7"/>
  <c r="BP23" i="7"/>
  <c r="BS23" i="7"/>
  <c r="BV23" i="7"/>
  <c r="BY23" i="7"/>
  <c r="CB23" i="7"/>
  <c r="CE23" i="7"/>
  <c r="CH23" i="7"/>
  <c r="CN23" i="7"/>
  <c r="CT23" i="7"/>
  <c r="CZ23" i="7"/>
  <c r="DF23" i="7"/>
  <c r="DL23" i="7"/>
  <c r="DR23" i="7"/>
  <c r="DX23" i="7"/>
  <c r="ED23" i="7"/>
  <c r="EJ23" i="7"/>
  <c r="EP23" i="7"/>
  <c r="EV23" i="7"/>
  <c r="FB23" i="7"/>
  <c r="FH23" i="7"/>
  <c r="FN23" i="7"/>
  <c r="FT23" i="7"/>
  <c r="FZ23" i="7"/>
  <c r="GF23" i="7"/>
  <c r="GL23" i="7"/>
  <c r="GR23" i="7"/>
  <c r="GX23" i="7"/>
  <c r="HD23" i="7"/>
  <c r="HJ23" i="7"/>
  <c r="HP23" i="7"/>
  <c r="HV23" i="7"/>
  <c r="IB23" i="7"/>
  <c r="IH23" i="7"/>
  <c r="IN23" i="7"/>
  <c r="IQ23" i="7"/>
  <c r="IT23" i="7"/>
  <c r="CK23" i="7"/>
  <c r="CQ23" i="7"/>
  <c r="CW23" i="7"/>
  <c r="DC23" i="7"/>
  <c r="DI23" i="7"/>
  <c r="DO23" i="7"/>
  <c r="DU23" i="7"/>
  <c r="EA23" i="7"/>
  <c r="EG23" i="7"/>
  <c r="EM23" i="7"/>
  <c r="ES23" i="7"/>
  <c r="EY23" i="7"/>
  <c r="FE23" i="7"/>
  <c r="FK23" i="7"/>
  <c r="FQ23" i="7"/>
  <c r="FW23" i="7"/>
  <c r="GC23" i="7"/>
  <c r="GI23" i="7"/>
  <c r="GO23" i="7"/>
  <c r="GU23" i="7"/>
  <c r="HA23" i="7"/>
  <c r="HG23" i="7"/>
  <c r="HM23" i="7"/>
  <c r="HS23" i="7"/>
  <c r="HY23" i="7"/>
  <c r="IE23" i="7"/>
  <c r="IK23" i="7"/>
  <c r="E20" i="7"/>
  <c r="H20" i="7"/>
  <c r="K20" i="7"/>
  <c r="N20" i="7"/>
  <c r="Q20" i="7"/>
  <c r="T20" i="7"/>
  <c r="W20" i="7"/>
  <c r="Z20" i="7"/>
  <c r="AC20" i="7"/>
  <c r="AF20" i="7"/>
  <c r="AI20" i="7"/>
  <c r="AL20" i="7"/>
  <c r="AO20" i="7"/>
  <c r="AR20" i="7"/>
  <c r="AU20" i="7"/>
  <c r="AX20" i="7"/>
  <c r="BA20" i="7"/>
  <c r="BD20" i="7"/>
  <c r="BG20" i="7"/>
  <c r="BJ20" i="7"/>
  <c r="BM20" i="7"/>
  <c r="BP20" i="7"/>
  <c r="BS20" i="7"/>
  <c r="BV20" i="7"/>
  <c r="BY20" i="7"/>
  <c r="CB20" i="7"/>
  <c r="CE20" i="7"/>
  <c r="CH20" i="7"/>
  <c r="CK20" i="7"/>
  <c r="CN20" i="7"/>
  <c r="CQ20" i="7"/>
  <c r="CT20" i="7"/>
  <c r="CW20" i="7"/>
  <c r="CZ20" i="7"/>
  <c r="DC20" i="7"/>
  <c r="DF20" i="7"/>
  <c r="DI20" i="7"/>
  <c r="DL20" i="7"/>
  <c r="DO20" i="7"/>
  <c r="DR20" i="7"/>
  <c r="DU20" i="7"/>
  <c r="DX20" i="7"/>
  <c r="EA20" i="7"/>
  <c r="ED20" i="7"/>
  <c r="EG20" i="7"/>
  <c r="EJ20" i="7"/>
  <c r="EM20" i="7"/>
  <c r="EP20" i="7"/>
  <c r="ES20" i="7"/>
  <c r="EV20" i="7"/>
  <c r="EY20" i="7"/>
  <c r="FB20" i="7"/>
  <c r="FE20" i="7"/>
  <c r="FH20" i="7"/>
  <c r="FK20" i="7"/>
  <c r="FN20" i="7"/>
  <c r="FQ20" i="7"/>
  <c r="FT20" i="7"/>
  <c r="FW20" i="7"/>
  <c r="FZ20" i="7"/>
  <c r="GC20" i="7"/>
  <c r="GF20" i="7"/>
  <c r="GI20" i="7"/>
  <c r="GL20" i="7"/>
  <c r="GO20" i="7"/>
  <c r="GR20" i="7"/>
  <c r="GU20" i="7"/>
  <c r="GX20" i="7"/>
  <c r="HA20" i="7"/>
  <c r="HD20" i="7"/>
  <c r="HG20" i="7"/>
  <c r="HJ20" i="7"/>
  <c r="HM20" i="7"/>
  <c r="HP20" i="7"/>
  <c r="HS20" i="7"/>
  <c r="HV20" i="7"/>
  <c r="HY20" i="7"/>
  <c r="IB20" i="7"/>
  <c r="IE20" i="7"/>
  <c r="IH20" i="7"/>
  <c r="IK20" i="7"/>
  <c r="IN20" i="7"/>
  <c r="IQ20" i="7"/>
  <c r="IT20" i="7"/>
  <c r="E13" i="7"/>
  <c r="H13" i="7"/>
  <c r="K13" i="7"/>
  <c r="N13" i="7"/>
  <c r="Q13" i="7"/>
  <c r="T13" i="7"/>
  <c r="W13" i="7"/>
  <c r="Z13" i="7"/>
  <c r="AC13" i="7"/>
  <c r="AF13" i="7"/>
  <c r="AI13" i="7"/>
  <c r="AL13" i="7"/>
  <c r="AO13" i="7"/>
  <c r="AR13" i="7"/>
  <c r="AU13" i="7"/>
  <c r="AX13" i="7"/>
  <c r="BA13" i="7"/>
  <c r="BD13" i="7"/>
  <c r="BG13" i="7"/>
  <c r="BJ13" i="7"/>
  <c r="BM13" i="7"/>
  <c r="BP13" i="7"/>
  <c r="BS13" i="7"/>
  <c r="BV13" i="7"/>
  <c r="BY13" i="7"/>
  <c r="CB13" i="7"/>
  <c r="CE13" i="7"/>
  <c r="CH13" i="7"/>
  <c r="CK13" i="7"/>
  <c r="CN13" i="7"/>
  <c r="CQ13" i="7"/>
  <c r="CT13" i="7"/>
  <c r="CW13" i="7"/>
  <c r="CZ13" i="7"/>
  <c r="DC13" i="7"/>
  <c r="DF13" i="7"/>
  <c r="DI13" i="7"/>
  <c r="DL13" i="7"/>
  <c r="DO13" i="7"/>
  <c r="DR13" i="7"/>
  <c r="DU13" i="7"/>
  <c r="DX13" i="7"/>
  <c r="EA13" i="7"/>
  <c r="ED13" i="7"/>
  <c r="EG13" i="7"/>
  <c r="EJ13" i="7"/>
  <c r="EM13" i="7"/>
  <c r="EP13" i="7"/>
  <c r="ES13" i="7"/>
  <c r="EV13" i="7"/>
  <c r="EY13" i="7"/>
  <c r="FB13" i="7"/>
  <c r="FE13" i="7"/>
  <c r="FH13" i="7"/>
  <c r="FK13" i="7"/>
  <c r="FN13" i="7"/>
  <c r="FQ13" i="7"/>
  <c r="FT13" i="7"/>
  <c r="FW13" i="7"/>
  <c r="FZ13" i="7"/>
  <c r="GC13" i="7"/>
  <c r="GF13" i="7"/>
  <c r="GI13" i="7"/>
  <c r="GL13" i="7"/>
  <c r="GO13" i="7"/>
  <c r="GR13" i="7"/>
  <c r="GU13" i="7"/>
  <c r="GX13" i="7"/>
  <c r="HA13" i="7"/>
  <c r="HD13" i="7"/>
  <c r="HG13" i="7"/>
  <c r="HJ13" i="7"/>
  <c r="HM13" i="7"/>
  <c r="HP13" i="7"/>
  <c r="HS13" i="7"/>
  <c r="HV13" i="7"/>
  <c r="HY13" i="7"/>
  <c r="IB13" i="7"/>
  <c r="IE13" i="7"/>
  <c r="IH13" i="7"/>
  <c r="IK13" i="7"/>
  <c r="IN13" i="7"/>
  <c r="IQ13" i="7"/>
  <c r="IT13" i="7"/>
  <c r="F19" i="7"/>
  <c r="I19" i="7"/>
  <c r="L19" i="7"/>
  <c r="O19" i="7"/>
  <c r="R19" i="7"/>
  <c r="U19" i="7"/>
  <c r="X19" i="7"/>
  <c r="AA19" i="7"/>
  <c r="AD19" i="7"/>
  <c r="AG19" i="7"/>
  <c r="AJ19" i="7"/>
  <c r="AM19" i="7"/>
  <c r="AP19" i="7"/>
  <c r="AS19" i="7"/>
  <c r="AV19" i="7"/>
  <c r="AY19" i="7"/>
  <c r="BB19" i="7"/>
  <c r="BE19" i="7"/>
  <c r="BH19" i="7"/>
  <c r="BK19" i="7"/>
  <c r="BN19" i="7"/>
  <c r="BQ19" i="7"/>
  <c r="BT19" i="7"/>
  <c r="BW19" i="7"/>
  <c r="BZ19" i="7"/>
  <c r="CC19" i="7"/>
  <c r="CF19" i="7"/>
  <c r="CI19" i="7"/>
  <c r="CL19" i="7"/>
  <c r="CO19" i="7"/>
  <c r="CR19" i="7"/>
  <c r="CU19" i="7"/>
  <c r="CX19" i="7"/>
  <c r="DA19" i="7"/>
  <c r="DD19" i="7"/>
  <c r="DG19" i="7"/>
  <c r="DJ19" i="7"/>
  <c r="DM19" i="7"/>
  <c r="DP19" i="7"/>
  <c r="DS19" i="7"/>
  <c r="DV19" i="7"/>
  <c r="DY19" i="7"/>
  <c r="EB19" i="7"/>
  <c r="EE19" i="7"/>
  <c r="EH19" i="7"/>
  <c r="EK19" i="7"/>
  <c r="EN19" i="7"/>
  <c r="EQ19" i="7"/>
  <c r="ET19" i="7"/>
  <c r="EW19" i="7"/>
  <c r="EZ19" i="7"/>
  <c r="FC19" i="7"/>
  <c r="FF19" i="7"/>
  <c r="FI19" i="7"/>
  <c r="FL19" i="7"/>
  <c r="FO19" i="7"/>
  <c r="FR19" i="7"/>
  <c r="FU19" i="7"/>
  <c r="FX19" i="7"/>
  <c r="GA19" i="7"/>
  <c r="GD19" i="7"/>
  <c r="GG19" i="7"/>
  <c r="GJ19" i="7"/>
  <c r="GM19" i="7"/>
  <c r="GP19" i="7"/>
  <c r="GS19" i="7"/>
  <c r="GV19" i="7"/>
  <c r="GY19" i="7"/>
  <c r="HB19" i="7"/>
  <c r="HE19" i="7"/>
  <c r="HH19" i="7"/>
  <c r="HK19" i="7"/>
  <c r="HN19" i="7"/>
  <c r="HQ19" i="7"/>
  <c r="HT19" i="7"/>
  <c r="HW19" i="7"/>
  <c r="HZ19" i="7"/>
  <c r="IC19" i="7"/>
  <c r="IF19" i="7"/>
  <c r="II19" i="7"/>
  <c r="IL19" i="7"/>
  <c r="IO19" i="7"/>
  <c r="IR19" i="7"/>
  <c r="IU19" i="7"/>
  <c r="H28" i="7"/>
  <c r="N28" i="7"/>
  <c r="T28" i="7"/>
  <c r="Z28" i="7"/>
  <c r="AF28" i="7"/>
  <c r="AL28" i="7"/>
  <c r="AR28" i="7"/>
  <c r="AX28" i="7"/>
  <c r="BD28" i="7"/>
  <c r="BJ28" i="7"/>
  <c r="BP28" i="7"/>
  <c r="BV28" i="7"/>
  <c r="CB28" i="7"/>
  <c r="CH28" i="7"/>
  <c r="CN28" i="7"/>
  <c r="CT28" i="7"/>
  <c r="CZ28" i="7"/>
  <c r="DF28" i="7"/>
  <c r="DL28" i="7"/>
  <c r="DR28" i="7"/>
  <c r="DX28" i="7"/>
  <c r="ED28" i="7"/>
  <c r="EJ28" i="7"/>
  <c r="EP28" i="7"/>
  <c r="EV28" i="7"/>
  <c r="FB28" i="7"/>
  <c r="FH28" i="7"/>
  <c r="FN28" i="7"/>
  <c r="FT28" i="7"/>
  <c r="FZ28" i="7"/>
  <c r="GF28" i="7"/>
  <c r="GL28" i="7"/>
  <c r="GR28" i="7"/>
  <c r="GX28" i="7"/>
  <c r="HD28" i="7"/>
  <c r="HJ28" i="7"/>
  <c r="HP28" i="7"/>
  <c r="HV28" i="7"/>
  <c r="IB28" i="7"/>
  <c r="IH28" i="7"/>
  <c r="IN28" i="7"/>
  <c r="IT28" i="7"/>
  <c r="E28" i="7"/>
  <c r="K28" i="7"/>
  <c r="Q28" i="7"/>
  <c r="W28" i="7"/>
  <c r="AC28" i="7"/>
  <c r="AI28" i="7"/>
  <c r="AO28" i="7"/>
  <c r="AU28" i="7"/>
  <c r="BA28" i="7"/>
  <c r="BG28" i="7"/>
  <c r="BM28" i="7"/>
  <c r="BS28" i="7"/>
  <c r="BY28" i="7"/>
  <c r="CE28" i="7"/>
  <c r="CK28" i="7"/>
  <c r="CQ28" i="7"/>
  <c r="CW28" i="7"/>
  <c r="DC28" i="7"/>
  <c r="DI28" i="7"/>
  <c r="DO28" i="7"/>
  <c r="DU28" i="7"/>
  <c r="EA28" i="7"/>
  <c r="EG28" i="7"/>
  <c r="EM28" i="7"/>
  <c r="ES28" i="7"/>
  <c r="EY28" i="7"/>
  <c r="FE28" i="7"/>
  <c r="FK28" i="7"/>
  <c r="FQ28" i="7"/>
  <c r="FW28" i="7"/>
  <c r="GC28" i="7"/>
  <c r="GI28" i="7"/>
  <c r="GO28" i="7"/>
  <c r="GU28" i="7"/>
  <c r="HA28" i="7"/>
  <c r="HG28" i="7"/>
  <c r="HM28" i="7"/>
  <c r="HS28" i="7"/>
  <c r="HY28" i="7"/>
  <c r="IE28" i="7"/>
  <c r="IK28" i="7"/>
  <c r="IQ28" i="7"/>
  <c r="E32" i="7"/>
  <c r="H32" i="7"/>
  <c r="K32" i="7"/>
  <c r="N32" i="7"/>
  <c r="Q32" i="7"/>
  <c r="T32" i="7"/>
  <c r="W32" i="7"/>
  <c r="Z32" i="7"/>
  <c r="AC32" i="7"/>
  <c r="AF32" i="7"/>
  <c r="AI32" i="7"/>
  <c r="AL32" i="7"/>
  <c r="AO32" i="7"/>
  <c r="AR32" i="7"/>
  <c r="AU32" i="7"/>
  <c r="AX32" i="7"/>
  <c r="BA32" i="7"/>
  <c r="BD32" i="7"/>
  <c r="BG32" i="7"/>
  <c r="BJ32" i="7"/>
  <c r="BM32" i="7"/>
  <c r="BP32" i="7"/>
  <c r="BS32" i="7"/>
  <c r="BV32" i="7"/>
  <c r="BY32" i="7"/>
  <c r="CB32" i="7"/>
  <c r="CE32" i="7"/>
  <c r="CH32" i="7"/>
  <c r="CK32" i="7"/>
  <c r="CN32" i="7"/>
  <c r="CQ32" i="7"/>
  <c r="CT32" i="7"/>
  <c r="CW32" i="7"/>
  <c r="CZ32" i="7"/>
  <c r="DC32" i="7"/>
  <c r="DF32" i="7"/>
  <c r="DI32" i="7"/>
  <c r="DL32" i="7"/>
  <c r="DO32" i="7"/>
  <c r="DR32" i="7"/>
  <c r="DU32" i="7"/>
  <c r="DX32" i="7"/>
  <c r="EA32" i="7"/>
  <c r="ED32" i="7"/>
  <c r="EG32" i="7"/>
  <c r="EJ32" i="7"/>
  <c r="EM32" i="7"/>
  <c r="EP32" i="7"/>
  <c r="ES32" i="7"/>
  <c r="EV32" i="7"/>
  <c r="EY32" i="7"/>
  <c r="FB32" i="7"/>
  <c r="FE32" i="7"/>
  <c r="FH32" i="7"/>
  <c r="FK32" i="7"/>
  <c r="FN32" i="7"/>
  <c r="FQ32" i="7"/>
  <c r="FT32" i="7"/>
  <c r="FW32" i="7"/>
  <c r="FZ32" i="7"/>
  <c r="GC32" i="7"/>
  <c r="GF32" i="7"/>
  <c r="GI32" i="7"/>
  <c r="GL32" i="7"/>
  <c r="GO32" i="7"/>
  <c r="GR32" i="7"/>
  <c r="GU32" i="7"/>
  <c r="GX32" i="7"/>
  <c r="HA32" i="7"/>
  <c r="HD32" i="7"/>
  <c r="HG32" i="7"/>
  <c r="HJ32" i="7"/>
  <c r="HM32" i="7"/>
  <c r="HP32" i="7"/>
  <c r="HS32" i="7"/>
  <c r="HV32" i="7"/>
  <c r="HY32" i="7"/>
  <c r="IB32" i="7"/>
  <c r="IE32" i="7"/>
  <c r="IH32" i="7"/>
  <c r="IK32" i="7"/>
  <c r="IN32" i="7"/>
  <c r="IQ32" i="7"/>
  <c r="IT32" i="7"/>
  <c r="H38" i="7"/>
  <c r="N38" i="7"/>
  <c r="T38" i="7"/>
  <c r="Z38" i="7"/>
  <c r="AF38" i="7"/>
  <c r="AL38" i="7"/>
  <c r="AR38" i="7"/>
  <c r="AX38" i="7"/>
  <c r="BD38" i="7"/>
  <c r="BJ38" i="7"/>
  <c r="BP38" i="7"/>
  <c r="BV38" i="7"/>
  <c r="CB38" i="7"/>
  <c r="CH38" i="7"/>
  <c r="CN38" i="7"/>
  <c r="CT38" i="7"/>
  <c r="CZ38" i="7"/>
  <c r="DF38" i="7"/>
  <c r="DL38" i="7"/>
  <c r="DR38" i="7"/>
  <c r="DX38" i="7"/>
  <c r="ED38" i="7"/>
  <c r="EJ38" i="7"/>
  <c r="EP38" i="7"/>
  <c r="EV38" i="7"/>
  <c r="FB38" i="7"/>
  <c r="FH38" i="7"/>
  <c r="FN38" i="7"/>
  <c r="FT38" i="7"/>
  <c r="FZ38" i="7"/>
  <c r="GF38" i="7"/>
  <c r="GL38" i="7"/>
  <c r="GR38" i="7"/>
  <c r="GX38" i="7"/>
  <c r="HD38" i="7"/>
  <c r="HJ38" i="7"/>
  <c r="HP38" i="7"/>
  <c r="HV38" i="7"/>
  <c r="IB38" i="7"/>
  <c r="IH38" i="7"/>
  <c r="IN38" i="7"/>
  <c r="IT38" i="7"/>
  <c r="E38" i="7"/>
  <c r="K38" i="7"/>
  <c r="Q38" i="7"/>
  <c r="W38" i="7"/>
  <c r="AC38" i="7"/>
  <c r="AI38" i="7"/>
  <c r="AO38" i="7"/>
  <c r="AU38" i="7"/>
  <c r="BA38" i="7"/>
  <c r="BG38" i="7"/>
  <c r="BM38" i="7"/>
  <c r="BS38" i="7"/>
  <c r="BY38" i="7"/>
  <c r="CE38" i="7"/>
  <c r="CK38" i="7"/>
  <c r="CQ38" i="7"/>
  <c r="CW38" i="7"/>
  <c r="DC38" i="7"/>
  <c r="DI38" i="7"/>
  <c r="DO38" i="7"/>
  <c r="DU38" i="7"/>
  <c r="EA38" i="7"/>
  <c r="EG38" i="7"/>
  <c r="EM38" i="7"/>
  <c r="ES38" i="7"/>
  <c r="EY38" i="7"/>
  <c r="FE38" i="7"/>
  <c r="FK38" i="7"/>
  <c r="FQ38" i="7"/>
  <c r="FW38" i="7"/>
  <c r="GC38" i="7"/>
  <c r="GI38" i="7"/>
  <c r="GO38" i="7"/>
  <c r="GU38" i="7"/>
  <c r="HA38" i="7"/>
  <c r="HG38" i="7"/>
  <c r="HM38" i="7"/>
  <c r="HS38" i="7"/>
  <c r="HY38" i="7"/>
  <c r="IE38" i="7"/>
  <c r="IK38" i="7"/>
  <c r="IQ38" i="7"/>
  <c r="E42" i="7"/>
  <c r="H42" i="7"/>
  <c r="K42" i="7"/>
  <c r="N42" i="7"/>
  <c r="Q42" i="7"/>
  <c r="T42" i="7"/>
  <c r="W42" i="7"/>
  <c r="Z42" i="7"/>
  <c r="AC42" i="7"/>
  <c r="AF42" i="7"/>
  <c r="AI42" i="7"/>
  <c r="AL42" i="7"/>
  <c r="AO42" i="7"/>
  <c r="AR42" i="7"/>
  <c r="AU42" i="7"/>
  <c r="AX42" i="7"/>
  <c r="BA42" i="7"/>
  <c r="BD42" i="7"/>
  <c r="BG42" i="7"/>
  <c r="BJ42" i="7"/>
  <c r="BM42" i="7"/>
  <c r="BP42" i="7"/>
  <c r="BS42" i="7"/>
  <c r="BV42" i="7"/>
  <c r="BY42" i="7"/>
  <c r="CB42" i="7"/>
  <c r="CE42" i="7"/>
  <c r="CH42" i="7"/>
  <c r="CK42" i="7"/>
  <c r="CN42" i="7"/>
  <c r="CQ42" i="7"/>
  <c r="CT42" i="7"/>
  <c r="CW42" i="7"/>
  <c r="CZ42" i="7"/>
  <c r="DC42" i="7"/>
  <c r="DF42" i="7"/>
  <c r="DI42" i="7"/>
  <c r="DL42" i="7"/>
  <c r="DO42" i="7"/>
  <c r="DR42" i="7"/>
  <c r="DU42" i="7"/>
  <c r="DX42" i="7"/>
  <c r="EA42" i="7"/>
  <c r="ED42" i="7"/>
  <c r="EG42" i="7"/>
  <c r="EJ42" i="7"/>
  <c r="EM42" i="7"/>
  <c r="EP42" i="7"/>
  <c r="ES42" i="7"/>
  <c r="EV42" i="7"/>
  <c r="EY42" i="7"/>
  <c r="FB42" i="7"/>
  <c r="FE42" i="7"/>
  <c r="FH42" i="7"/>
  <c r="FK42" i="7"/>
  <c r="FN42" i="7"/>
  <c r="FQ42" i="7"/>
  <c r="FT42" i="7"/>
  <c r="FW42" i="7"/>
  <c r="FZ42" i="7"/>
  <c r="GC42" i="7"/>
  <c r="GF42" i="7"/>
  <c r="GI42" i="7"/>
  <c r="GL42" i="7"/>
  <c r="GO42" i="7"/>
  <c r="GR42" i="7"/>
  <c r="GU42" i="7"/>
  <c r="GX42" i="7"/>
  <c r="HA42" i="7"/>
  <c r="HD42" i="7"/>
  <c r="HG42" i="7"/>
  <c r="HJ42" i="7"/>
  <c r="HM42" i="7"/>
  <c r="HP42" i="7"/>
  <c r="HS42" i="7"/>
  <c r="HV42" i="7"/>
  <c r="HY42" i="7"/>
  <c r="IB42" i="7"/>
  <c r="IE42" i="7"/>
  <c r="IH42" i="7"/>
  <c r="IK42" i="7"/>
  <c r="IN42" i="7"/>
  <c r="IQ42" i="7"/>
  <c r="IT42" i="7"/>
  <c r="E44" i="7"/>
  <c r="H44" i="7"/>
  <c r="K44" i="7"/>
  <c r="N44" i="7"/>
  <c r="Q44" i="7"/>
  <c r="T44" i="7"/>
  <c r="W44" i="7"/>
  <c r="Z44" i="7"/>
  <c r="AC44" i="7"/>
  <c r="AF44" i="7"/>
  <c r="AI44" i="7"/>
  <c r="AL44" i="7"/>
  <c r="AO44" i="7"/>
  <c r="AR44" i="7"/>
  <c r="AU44" i="7"/>
  <c r="AX44" i="7"/>
  <c r="BA44" i="7"/>
  <c r="BD44" i="7"/>
  <c r="BG44" i="7"/>
  <c r="BJ44" i="7"/>
  <c r="BM44" i="7"/>
  <c r="BP44" i="7"/>
  <c r="BS44" i="7"/>
  <c r="BV44" i="7"/>
  <c r="BY44" i="7"/>
  <c r="CB44" i="7"/>
  <c r="CE44" i="7"/>
  <c r="CH44" i="7"/>
  <c r="CK44" i="7"/>
  <c r="CN44" i="7"/>
  <c r="CQ44" i="7"/>
  <c r="CT44" i="7"/>
  <c r="CW44" i="7"/>
  <c r="CZ44" i="7"/>
  <c r="DC44" i="7"/>
  <c r="DF44" i="7"/>
  <c r="DI44" i="7"/>
  <c r="DL44" i="7"/>
  <c r="DO44" i="7"/>
  <c r="DR44" i="7"/>
  <c r="DU44" i="7"/>
  <c r="DX44" i="7"/>
  <c r="EA44" i="7"/>
  <c r="ED44" i="7"/>
  <c r="EG44" i="7"/>
  <c r="EJ44" i="7"/>
  <c r="EM44" i="7"/>
  <c r="EP44" i="7"/>
  <c r="ES44" i="7"/>
  <c r="EV44" i="7"/>
  <c r="EY44" i="7"/>
  <c r="FB44" i="7"/>
  <c r="FE44" i="7"/>
  <c r="FH44" i="7"/>
  <c r="FK44" i="7"/>
  <c r="FN44" i="7"/>
  <c r="FQ44" i="7"/>
  <c r="FT44" i="7"/>
  <c r="FW44" i="7"/>
  <c r="FZ44" i="7"/>
  <c r="GC44" i="7"/>
  <c r="GF44" i="7"/>
  <c r="GI44" i="7"/>
  <c r="GL44" i="7"/>
  <c r="GO44" i="7"/>
  <c r="GR44" i="7"/>
  <c r="GU44" i="7"/>
  <c r="GX44" i="7"/>
  <c r="HA44" i="7"/>
  <c r="HD44" i="7"/>
  <c r="HG44" i="7"/>
  <c r="HJ44" i="7"/>
  <c r="HM44" i="7"/>
  <c r="HP44" i="7"/>
  <c r="HS44" i="7"/>
  <c r="HV44" i="7"/>
  <c r="HY44" i="7"/>
  <c r="IB44" i="7"/>
  <c r="IE44" i="7"/>
  <c r="IH44" i="7"/>
  <c r="IK44" i="7"/>
  <c r="IN44" i="7"/>
  <c r="IQ44" i="7"/>
  <c r="IT44" i="7"/>
  <c r="E48" i="7"/>
  <c r="H48" i="7"/>
  <c r="K48" i="7"/>
  <c r="N48" i="7"/>
  <c r="Q48" i="7"/>
  <c r="T48" i="7"/>
  <c r="W48" i="7"/>
  <c r="Z48" i="7"/>
  <c r="AC48" i="7"/>
  <c r="AF48" i="7"/>
  <c r="AI48" i="7"/>
  <c r="AL48" i="7"/>
  <c r="AO48" i="7"/>
  <c r="AR48" i="7"/>
  <c r="AU48" i="7"/>
  <c r="AX48" i="7"/>
  <c r="BA48" i="7"/>
  <c r="BD48" i="7"/>
  <c r="BG48" i="7"/>
  <c r="BJ48" i="7"/>
  <c r="BM48" i="7"/>
  <c r="BP48" i="7"/>
  <c r="BS48" i="7"/>
  <c r="BV48" i="7"/>
  <c r="BY48" i="7"/>
  <c r="CB48" i="7"/>
  <c r="CE48" i="7"/>
  <c r="CH48" i="7"/>
  <c r="CK48" i="7"/>
  <c r="CN48" i="7"/>
  <c r="CQ48" i="7"/>
  <c r="CT48" i="7"/>
  <c r="CW48" i="7"/>
  <c r="CZ48" i="7"/>
  <c r="DC48" i="7"/>
  <c r="DF48" i="7"/>
  <c r="DI48" i="7"/>
  <c r="DL48" i="7"/>
  <c r="DO48" i="7"/>
  <c r="DR48" i="7"/>
  <c r="DU48" i="7"/>
  <c r="DX48" i="7"/>
  <c r="EA48" i="7"/>
  <c r="ED48" i="7"/>
  <c r="EG48" i="7"/>
  <c r="EJ48" i="7"/>
  <c r="EM48" i="7"/>
  <c r="EP48" i="7"/>
  <c r="ES48" i="7"/>
  <c r="EV48" i="7"/>
  <c r="EY48" i="7"/>
  <c r="FB48" i="7"/>
  <c r="FE48" i="7"/>
  <c r="FH48" i="7"/>
  <c r="FK48" i="7"/>
  <c r="FN48" i="7"/>
  <c r="FQ48" i="7"/>
  <c r="FT48" i="7"/>
  <c r="FW48" i="7"/>
  <c r="FZ48" i="7"/>
  <c r="GC48" i="7"/>
  <c r="GF48" i="7"/>
  <c r="GI48" i="7"/>
  <c r="GL48" i="7"/>
  <c r="GO48" i="7"/>
  <c r="GR48" i="7"/>
  <c r="GU48" i="7"/>
  <c r="GX48" i="7"/>
  <c r="HA48" i="7"/>
  <c r="HD48" i="7"/>
  <c r="HG48" i="7"/>
  <c r="HJ48" i="7"/>
  <c r="HM48" i="7"/>
  <c r="HP48" i="7"/>
  <c r="HS48" i="7"/>
  <c r="HV48" i="7"/>
  <c r="HY48" i="7"/>
  <c r="IB48" i="7"/>
  <c r="IE48" i="7"/>
  <c r="IH48" i="7"/>
  <c r="IK48" i="7"/>
  <c r="IN48" i="7"/>
  <c r="IQ48" i="7"/>
  <c r="IT48" i="7"/>
  <c r="E52" i="7"/>
  <c r="K52" i="7"/>
  <c r="Q52" i="7"/>
  <c r="W52" i="7"/>
  <c r="AC52" i="7"/>
  <c r="AI52" i="7"/>
  <c r="AO52" i="7"/>
  <c r="AU52" i="7"/>
  <c r="BA52" i="7"/>
  <c r="BG52" i="7"/>
  <c r="BM52" i="7"/>
  <c r="BS52" i="7"/>
  <c r="BY52" i="7"/>
  <c r="CE52" i="7"/>
  <c r="CK52" i="7"/>
  <c r="CQ52" i="7"/>
  <c r="CW52" i="7"/>
  <c r="DC52" i="7"/>
  <c r="DI52" i="7"/>
  <c r="DO52" i="7"/>
  <c r="DU52" i="7"/>
  <c r="EA52" i="7"/>
  <c r="EG52" i="7"/>
  <c r="EM52" i="7"/>
  <c r="ES52" i="7"/>
  <c r="EY52" i="7"/>
  <c r="FE52" i="7"/>
  <c r="FK52" i="7"/>
  <c r="FQ52" i="7"/>
  <c r="FW52" i="7"/>
  <c r="GC52" i="7"/>
  <c r="GI52" i="7"/>
  <c r="GO52" i="7"/>
  <c r="GU52" i="7"/>
  <c r="HA52" i="7"/>
  <c r="HG52" i="7"/>
  <c r="HM52" i="7"/>
  <c r="HS52" i="7"/>
  <c r="HY52" i="7"/>
  <c r="IE52" i="7"/>
  <c r="IK52" i="7"/>
  <c r="IQ52" i="7"/>
  <c r="H52" i="7"/>
  <c r="N52" i="7"/>
  <c r="T52" i="7"/>
  <c r="Z52" i="7"/>
  <c r="AF52" i="7"/>
  <c r="AL52" i="7"/>
  <c r="AR52" i="7"/>
  <c r="AX52" i="7"/>
  <c r="BD52" i="7"/>
  <c r="BJ52" i="7"/>
  <c r="BP52" i="7"/>
  <c r="BV52" i="7"/>
  <c r="CB52" i="7"/>
  <c r="CH52" i="7"/>
  <c r="CN52" i="7"/>
  <c r="CT52" i="7"/>
  <c r="CZ52" i="7"/>
  <c r="DF52" i="7"/>
  <c r="DL52" i="7"/>
  <c r="DR52" i="7"/>
  <c r="DX52" i="7"/>
  <c r="ED52" i="7"/>
  <c r="EJ52" i="7"/>
  <c r="EP52" i="7"/>
  <c r="EV52" i="7"/>
  <c r="FB52" i="7"/>
  <c r="FH52" i="7"/>
  <c r="FN52" i="7"/>
  <c r="FT52" i="7"/>
  <c r="FZ52" i="7"/>
  <c r="GF52" i="7"/>
  <c r="GL52" i="7"/>
  <c r="GR52" i="7"/>
  <c r="GX52" i="7"/>
  <c r="HD52" i="7"/>
  <c r="HJ52" i="7"/>
  <c r="HP52" i="7"/>
  <c r="HV52" i="7"/>
  <c r="IB52" i="7"/>
  <c r="IH52" i="7"/>
  <c r="IN52" i="7"/>
  <c r="IT52" i="7"/>
  <c r="E21" i="7"/>
  <c r="H21" i="7"/>
  <c r="K21" i="7"/>
  <c r="N21" i="7"/>
  <c r="Q21" i="7"/>
  <c r="T21" i="7"/>
  <c r="W21" i="7"/>
  <c r="Z21" i="7"/>
  <c r="AC21" i="7"/>
  <c r="AF21" i="7"/>
  <c r="AI21" i="7"/>
  <c r="AL21" i="7"/>
  <c r="AO21" i="7"/>
  <c r="AR21" i="7"/>
  <c r="AU21" i="7"/>
  <c r="AX21" i="7"/>
  <c r="BA21" i="7"/>
  <c r="BD21" i="7"/>
  <c r="BG21" i="7"/>
  <c r="BJ21" i="7"/>
  <c r="BM21" i="7"/>
  <c r="BP21" i="7"/>
  <c r="BS21" i="7"/>
  <c r="BV21" i="7"/>
  <c r="BY21" i="7"/>
  <c r="CB21" i="7"/>
  <c r="CE21" i="7"/>
  <c r="CH21" i="7"/>
  <c r="CK21" i="7"/>
  <c r="CN21" i="7"/>
  <c r="CQ21" i="7"/>
  <c r="CT21" i="7"/>
  <c r="CW21" i="7"/>
  <c r="CZ21" i="7"/>
  <c r="DC21" i="7"/>
  <c r="DF21" i="7"/>
  <c r="DI21" i="7"/>
  <c r="DL21" i="7"/>
  <c r="DO21" i="7"/>
  <c r="DR21" i="7"/>
  <c r="DU21" i="7"/>
  <c r="DX21" i="7"/>
  <c r="EA21" i="7"/>
  <c r="ED21" i="7"/>
  <c r="EG21" i="7"/>
  <c r="EJ21" i="7"/>
  <c r="EM21" i="7"/>
  <c r="EP21" i="7"/>
  <c r="ES21" i="7"/>
  <c r="EV21" i="7"/>
  <c r="EY21" i="7"/>
  <c r="FB21" i="7"/>
  <c r="FE21" i="7"/>
  <c r="FH21" i="7"/>
  <c r="FK21" i="7"/>
  <c r="FN21" i="7"/>
  <c r="FQ21" i="7"/>
  <c r="FT21" i="7"/>
  <c r="FW21" i="7"/>
  <c r="FZ21" i="7"/>
  <c r="GC21" i="7"/>
  <c r="GF21" i="7"/>
  <c r="GI21" i="7"/>
  <c r="GL21" i="7"/>
  <c r="GO21" i="7"/>
  <c r="GR21" i="7"/>
  <c r="GU21" i="7"/>
  <c r="GX21" i="7"/>
  <c r="HA21" i="7"/>
  <c r="HD21" i="7"/>
  <c r="HG21" i="7"/>
  <c r="HJ21" i="7"/>
  <c r="HM21" i="7"/>
  <c r="HP21" i="7"/>
  <c r="HS21" i="7"/>
  <c r="HV21" i="7"/>
  <c r="HY21" i="7"/>
  <c r="IB21" i="7"/>
  <c r="IE21" i="7"/>
  <c r="IH21" i="7"/>
  <c r="IK21" i="7"/>
  <c r="IN21" i="7"/>
  <c r="IQ21" i="7"/>
  <c r="IT21" i="7"/>
  <c r="E25" i="7"/>
  <c r="H25" i="7"/>
  <c r="K25" i="7"/>
  <c r="N25" i="7"/>
  <c r="Q25" i="7"/>
  <c r="T25" i="7"/>
  <c r="W25" i="7"/>
  <c r="Z25" i="7"/>
  <c r="AC25" i="7"/>
  <c r="AF25" i="7"/>
  <c r="AI25" i="7"/>
  <c r="AL25" i="7"/>
  <c r="AO25" i="7"/>
  <c r="AR25" i="7"/>
  <c r="AU25" i="7"/>
  <c r="AX25" i="7"/>
  <c r="BA25" i="7"/>
  <c r="BD25" i="7"/>
  <c r="BG25" i="7"/>
  <c r="BJ25" i="7"/>
  <c r="BM25" i="7"/>
  <c r="BP25" i="7"/>
  <c r="BS25" i="7"/>
  <c r="BV25" i="7"/>
  <c r="BY25" i="7"/>
  <c r="CB25" i="7"/>
  <c r="CE25" i="7"/>
  <c r="CH25" i="7"/>
  <c r="CK25" i="7"/>
  <c r="CN25" i="7"/>
  <c r="CQ25" i="7"/>
  <c r="CT25" i="7"/>
  <c r="CW25" i="7"/>
  <c r="CZ25" i="7"/>
  <c r="DC25" i="7"/>
  <c r="DF25" i="7"/>
  <c r="DI25" i="7"/>
  <c r="DL25" i="7"/>
  <c r="DO25" i="7"/>
  <c r="DR25" i="7"/>
  <c r="DU25" i="7"/>
  <c r="DX25" i="7"/>
  <c r="EA25" i="7"/>
  <c r="ED25" i="7"/>
  <c r="EG25" i="7"/>
  <c r="EJ25" i="7"/>
  <c r="EM25" i="7"/>
  <c r="EP25" i="7"/>
  <c r="ES25" i="7"/>
  <c r="EV25" i="7"/>
  <c r="EY25" i="7"/>
  <c r="FB25" i="7"/>
  <c r="FE25" i="7"/>
  <c r="FH25" i="7"/>
  <c r="FK25" i="7"/>
  <c r="FN25" i="7"/>
  <c r="FQ25" i="7"/>
  <c r="FT25" i="7"/>
  <c r="FW25" i="7"/>
  <c r="FZ25" i="7"/>
  <c r="GC25" i="7"/>
  <c r="GF25" i="7"/>
  <c r="GI25" i="7"/>
  <c r="GL25" i="7"/>
  <c r="GO25" i="7"/>
  <c r="GR25" i="7"/>
  <c r="GU25" i="7"/>
  <c r="GX25" i="7"/>
  <c r="HA25" i="7"/>
  <c r="HD25" i="7"/>
  <c r="HG25" i="7"/>
  <c r="HJ25" i="7"/>
  <c r="HM25" i="7"/>
  <c r="HP25" i="7"/>
  <c r="HS25" i="7"/>
  <c r="HV25" i="7"/>
  <c r="HY25" i="7"/>
  <c r="IB25" i="7"/>
  <c r="IE25" i="7"/>
  <c r="IH25" i="7"/>
  <c r="IK25" i="7"/>
  <c r="IN25" i="7"/>
  <c r="IQ25" i="7"/>
  <c r="IT25" i="7"/>
  <c r="H19" i="6"/>
  <c r="F19" i="6"/>
  <c r="E19" i="7" l="1"/>
  <c r="H19" i="7"/>
  <c r="K19" i="7"/>
  <c r="N19" i="7"/>
  <c r="Q19" i="7"/>
  <c r="T19" i="7"/>
  <c r="W19" i="7"/>
  <c r="Z19" i="7"/>
  <c r="AC19" i="7"/>
  <c r="AF19" i="7"/>
  <c r="AI19" i="7"/>
  <c r="AL19" i="7"/>
  <c r="AO19" i="7"/>
  <c r="AR19" i="7"/>
  <c r="AU19" i="7"/>
  <c r="AX19" i="7"/>
  <c r="BA19" i="7"/>
  <c r="BD19" i="7"/>
  <c r="BG19" i="7"/>
  <c r="BJ19" i="7"/>
  <c r="BM19" i="7"/>
  <c r="BP19" i="7"/>
  <c r="BS19" i="7"/>
  <c r="BV19" i="7"/>
  <c r="BY19" i="7"/>
  <c r="CB19" i="7"/>
  <c r="CE19" i="7"/>
  <c r="CH19" i="7"/>
  <c r="CK19" i="7"/>
  <c r="CN19" i="7"/>
  <c r="CQ19" i="7"/>
  <c r="CT19" i="7"/>
  <c r="CW19" i="7"/>
  <c r="CZ19" i="7"/>
  <c r="DC19" i="7"/>
  <c r="DF19" i="7"/>
  <c r="DI19" i="7"/>
  <c r="DL19" i="7"/>
  <c r="DO19" i="7"/>
  <c r="DR19" i="7"/>
  <c r="DU19" i="7"/>
  <c r="DX19" i="7"/>
  <c r="EA19" i="7"/>
  <c r="ED19" i="7"/>
  <c r="EG19" i="7"/>
  <c r="EJ19" i="7"/>
  <c r="EM19" i="7"/>
  <c r="EP19" i="7"/>
  <c r="ES19" i="7"/>
  <c r="EV19" i="7"/>
  <c r="EY19" i="7"/>
  <c r="FB19" i="7"/>
  <c r="FE19" i="7"/>
  <c r="FH19" i="7"/>
  <c r="FK19" i="7"/>
  <c r="FN19" i="7"/>
  <c r="FQ19" i="7"/>
  <c r="FT19" i="7"/>
  <c r="FW19" i="7"/>
  <c r="FZ19" i="7"/>
  <c r="GC19" i="7"/>
  <c r="GF19" i="7"/>
  <c r="GI19" i="7"/>
  <c r="GL19" i="7"/>
  <c r="GO19" i="7"/>
  <c r="GR19" i="7"/>
  <c r="GU19" i="7"/>
  <c r="GX19" i="7"/>
  <c r="HA19" i="7"/>
  <c r="HD19" i="7"/>
  <c r="HG19" i="7"/>
  <c r="HJ19" i="7"/>
  <c r="HM19" i="7"/>
  <c r="HP19" i="7"/>
  <c r="HS19" i="7"/>
  <c r="HV19" i="7"/>
  <c r="HY19" i="7"/>
  <c r="IB19" i="7"/>
  <c r="IE19" i="7"/>
  <c r="IH19" i="7"/>
  <c r="IK19" i="7"/>
  <c r="IN19" i="7"/>
  <c r="IQ19" i="7"/>
  <c r="IT19" i="7"/>
  <c r="B14" i="7" l="1"/>
  <c r="B15" i="7" l="1"/>
  <c r="B16" i="7" l="1"/>
  <c r="M53" i="6"/>
  <c r="N18" i="6" l="1"/>
  <c r="N17" i="6"/>
  <c r="L6" i="6"/>
  <c r="I14" i="6" s="1"/>
  <c r="N14" i="6"/>
  <c r="N15" i="6"/>
  <c r="B53" i="7"/>
  <c r="N16" i="6"/>
  <c r="I17" i="6" l="1"/>
  <c r="O17" i="7" s="1"/>
  <c r="I18" i="6"/>
  <c r="F18" i="7" s="1"/>
  <c r="C17" i="7"/>
  <c r="C18" i="7"/>
  <c r="I16" i="6"/>
  <c r="F16" i="6" s="1"/>
  <c r="I15" i="6"/>
  <c r="N53" i="6"/>
  <c r="C14" i="7"/>
  <c r="C15" i="7"/>
  <c r="H14" i="6"/>
  <c r="I14" i="7"/>
  <c r="O14" i="7"/>
  <c r="U14" i="7"/>
  <c r="AA14" i="7"/>
  <c r="AG14" i="7"/>
  <c r="AM14" i="7"/>
  <c r="AS14" i="7"/>
  <c r="AY14" i="7"/>
  <c r="BE14" i="7"/>
  <c r="BK14" i="7"/>
  <c r="BQ14" i="7"/>
  <c r="BW14" i="7"/>
  <c r="CC14" i="7"/>
  <c r="CI14" i="7"/>
  <c r="CO14" i="7"/>
  <c r="CU14" i="7"/>
  <c r="DA14" i="7"/>
  <c r="DG14" i="7"/>
  <c r="DM14" i="7"/>
  <c r="DS14" i="7"/>
  <c r="DY14" i="7"/>
  <c r="EE14" i="7"/>
  <c r="EK14" i="7"/>
  <c r="EQ14" i="7"/>
  <c r="EW14" i="7"/>
  <c r="FC14" i="7"/>
  <c r="FI14" i="7"/>
  <c r="FO14" i="7"/>
  <c r="FU14" i="7"/>
  <c r="GA14" i="7"/>
  <c r="GG14" i="7"/>
  <c r="GM14" i="7"/>
  <c r="GS14" i="7"/>
  <c r="GY14" i="7"/>
  <c r="HE14" i="7"/>
  <c r="HK14" i="7"/>
  <c r="HQ14" i="7"/>
  <c r="HW14" i="7"/>
  <c r="IC14" i="7"/>
  <c r="II14" i="7"/>
  <c r="IO14" i="7"/>
  <c r="IU14" i="7"/>
  <c r="F14" i="7"/>
  <c r="L14" i="7"/>
  <c r="R14" i="7"/>
  <c r="X14" i="7"/>
  <c r="AD14" i="7"/>
  <c r="AJ14" i="7"/>
  <c r="AP14" i="7"/>
  <c r="AV14" i="7"/>
  <c r="BB14" i="7"/>
  <c r="BH14" i="7"/>
  <c r="BN14" i="7"/>
  <c r="BT14" i="7"/>
  <c r="BZ14" i="7"/>
  <c r="CF14" i="7"/>
  <c r="CL14" i="7"/>
  <c r="CR14" i="7"/>
  <c r="CX14" i="7"/>
  <c r="DD14" i="7"/>
  <c r="DJ14" i="7"/>
  <c r="DP14" i="7"/>
  <c r="DV14" i="7"/>
  <c r="EB14" i="7"/>
  <c r="EH14" i="7"/>
  <c r="EN14" i="7"/>
  <c r="ET14" i="7"/>
  <c r="EZ14" i="7"/>
  <c r="FF14" i="7"/>
  <c r="FL14" i="7"/>
  <c r="FR14" i="7"/>
  <c r="FX14" i="7"/>
  <c r="GD14" i="7"/>
  <c r="GJ14" i="7"/>
  <c r="GP14" i="7"/>
  <c r="GV14" i="7"/>
  <c r="HB14" i="7"/>
  <c r="HH14" i="7"/>
  <c r="HN14" i="7"/>
  <c r="HT14" i="7"/>
  <c r="HZ14" i="7"/>
  <c r="IF14" i="7"/>
  <c r="IL14" i="7"/>
  <c r="IR14" i="7"/>
  <c r="F14" i="6"/>
  <c r="C16" i="7"/>
  <c r="L18" i="7" l="1"/>
  <c r="EZ18" i="7"/>
  <c r="BQ18" i="7"/>
  <c r="F18" i="6"/>
  <c r="E18" i="7" s="1"/>
  <c r="EK18" i="7"/>
  <c r="GV18" i="7"/>
  <c r="X18" i="7"/>
  <c r="EW18" i="7"/>
  <c r="I18" i="7"/>
  <c r="BT18" i="7"/>
  <c r="GS18" i="7"/>
  <c r="U18" i="7"/>
  <c r="EB18" i="7"/>
  <c r="HE18" i="7"/>
  <c r="CO18" i="7"/>
  <c r="HH18" i="7"/>
  <c r="CF18" i="7"/>
  <c r="U17" i="7"/>
  <c r="CR17" i="7"/>
  <c r="FI17" i="7"/>
  <c r="HE17" i="7"/>
  <c r="GJ17" i="7"/>
  <c r="F17" i="6"/>
  <c r="Q17" i="7" s="1"/>
  <c r="BQ17" i="7"/>
  <c r="IC18" i="7"/>
  <c r="FI18" i="7"/>
  <c r="DA18" i="7"/>
  <c r="AS18" i="7"/>
  <c r="HT18" i="7"/>
  <c r="FL18" i="7"/>
  <c r="DD18" i="7"/>
  <c r="AJ18" i="7"/>
  <c r="EN17" i="7"/>
  <c r="IF17" i="7"/>
  <c r="AV17" i="7"/>
  <c r="DM17" i="7"/>
  <c r="IO18" i="7"/>
  <c r="GG18" i="7"/>
  <c r="DM18" i="7"/>
  <c r="BE18" i="7"/>
  <c r="IR18" i="7"/>
  <c r="FX18" i="7"/>
  <c r="DP18" i="7"/>
  <c r="BH18" i="7"/>
  <c r="IR17" i="7"/>
  <c r="GV17" i="7"/>
  <c r="EZ17" i="7"/>
  <c r="DD17" i="7"/>
  <c r="BH17" i="7"/>
  <c r="L17" i="7"/>
  <c r="HQ17" i="7"/>
  <c r="FU17" i="7"/>
  <c r="DY17" i="7"/>
  <c r="CC17" i="7"/>
  <c r="AG17" i="7"/>
  <c r="HH17" i="7"/>
  <c r="FL17" i="7"/>
  <c r="DP17" i="7"/>
  <c r="BT17" i="7"/>
  <c r="X17" i="7"/>
  <c r="IC17" i="7"/>
  <c r="GG17" i="7"/>
  <c r="EK17" i="7"/>
  <c r="CO17" i="7"/>
  <c r="AS17" i="7"/>
  <c r="HT17" i="7"/>
  <c r="FX17" i="7"/>
  <c r="EB17" i="7"/>
  <c r="CF17" i="7"/>
  <c r="AJ17" i="7"/>
  <c r="IO17" i="7"/>
  <c r="GS17" i="7"/>
  <c r="EW17" i="7"/>
  <c r="DA17" i="7"/>
  <c r="BE17" i="7"/>
  <c r="I17" i="7"/>
  <c r="HQ18" i="7"/>
  <c r="FU18" i="7"/>
  <c r="DY18" i="7"/>
  <c r="CC18" i="7"/>
  <c r="AG18" i="7"/>
  <c r="IF18" i="7"/>
  <c r="GJ18" i="7"/>
  <c r="EN18" i="7"/>
  <c r="CR18" i="7"/>
  <c r="AV18" i="7"/>
  <c r="IU18" i="7"/>
  <c r="II18" i="7"/>
  <c r="HW18" i="7"/>
  <c r="HK18" i="7"/>
  <c r="GY18" i="7"/>
  <c r="GM18" i="7"/>
  <c r="GA18" i="7"/>
  <c r="FO18" i="7"/>
  <c r="FC18" i="7"/>
  <c r="EQ18" i="7"/>
  <c r="EE18" i="7"/>
  <c r="DS18" i="7"/>
  <c r="DG18" i="7"/>
  <c r="CU18" i="7"/>
  <c r="CI18" i="7"/>
  <c r="BW18" i="7"/>
  <c r="BK18" i="7"/>
  <c r="AY18" i="7"/>
  <c r="AM18" i="7"/>
  <c r="AA18" i="7"/>
  <c r="O18" i="7"/>
  <c r="H18" i="6"/>
  <c r="IL18" i="7"/>
  <c r="HZ18" i="7"/>
  <c r="HN18" i="7"/>
  <c r="HB18" i="7"/>
  <c r="GP18" i="7"/>
  <c r="GD18" i="7"/>
  <c r="FR18" i="7"/>
  <c r="FF18" i="7"/>
  <c r="ET18" i="7"/>
  <c r="EH18" i="7"/>
  <c r="DV18" i="7"/>
  <c r="DJ18" i="7"/>
  <c r="CX18" i="7"/>
  <c r="CL18" i="7"/>
  <c r="BZ18" i="7"/>
  <c r="BN18" i="7"/>
  <c r="BB18" i="7"/>
  <c r="AP18" i="7"/>
  <c r="AD18" i="7"/>
  <c r="R18" i="7"/>
  <c r="H17" i="6"/>
  <c r="IL17" i="7"/>
  <c r="HZ17" i="7"/>
  <c r="HN17" i="7"/>
  <c r="HB17" i="7"/>
  <c r="GP17" i="7"/>
  <c r="GD17" i="7"/>
  <c r="FR17" i="7"/>
  <c r="FF17" i="7"/>
  <c r="ET17" i="7"/>
  <c r="EH17" i="7"/>
  <c r="DV17" i="7"/>
  <c r="DJ17" i="7"/>
  <c r="CX17" i="7"/>
  <c r="CL17" i="7"/>
  <c r="BZ17" i="7"/>
  <c r="BN17" i="7"/>
  <c r="BB17" i="7"/>
  <c r="AP17" i="7"/>
  <c r="AD17" i="7"/>
  <c r="R17" i="7"/>
  <c r="F17" i="7"/>
  <c r="IU17" i="7"/>
  <c r="II17" i="7"/>
  <c r="HW17" i="7"/>
  <c r="HK17" i="7"/>
  <c r="GY17" i="7"/>
  <c r="GM17" i="7"/>
  <c r="GA17" i="7"/>
  <c r="FO17" i="7"/>
  <c r="FC17" i="7"/>
  <c r="EQ17" i="7"/>
  <c r="EE17" i="7"/>
  <c r="DS17" i="7"/>
  <c r="DG17" i="7"/>
  <c r="CU17" i="7"/>
  <c r="CI17" i="7"/>
  <c r="BW17" i="7"/>
  <c r="BK17" i="7"/>
  <c r="AY17" i="7"/>
  <c r="AM17" i="7"/>
  <c r="AA17" i="7"/>
  <c r="DD16" i="7"/>
  <c r="GV16" i="7"/>
  <c r="FO16" i="7"/>
  <c r="L16" i="7"/>
  <c r="BW16" i="7"/>
  <c r="IR16" i="7"/>
  <c r="EZ16" i="7"/>
  <c r="BH16" i="7"/>
  <c r="HK16" i="7"/>
  <c r="DS16" i="7"/>
  <c r="AA16" i="7"/>
  <c r="HT16" i="7"/>
  <c r="FX16" i="7"/>
  <c r="EB16" i="7"/>
  <c r="CF16" i="7"/>
  <c r="AJ16" i="7"/>
  <c r="II16" i="7"/>
  <c r="GM16" i="7"/>
  <c r="EQ16" i="7"/>
  <c r="CU16" i="7"/>
  <c r="AY16" i="7"/>
  <c r="I16" i="7"/>
  <c r="I15" i="7"/>
  <c r="IF16" i="7"/>
  <c r="HH16" i="7"/>
  <c r="GJ16" i="7"/>
  <c r="FL16" i="7"/>
  <c r="EN16" i="7"/>
  <c r="DP16" i="7"/>
  <c r="CR16" i="7"/>
  <c r="BT16" i="7"/>
  <c r="AV16" i="7"/>
  <c r="X16" i="7"/>
  <c r="IU16" i="7"/>
  <c r="HW16" i="7"/>
  <c r="GY16" i="7"/>
  <c r="GA16" i="7"/>
  <c r="FC16" i="7"/>
  <c r="EE16" i="7"/>
  <c r="DG16" i="7"/>
  <c r="CI16" i="7"/>
  <c r="BK16" i="7"/>
  <c r="AM16" i="7"/>
  <c r="O16" i="7"/>
  <c r="EB15" i="7"/>
  <c r="GM15" i="7"/>
  <c r="H16" i="6"/>
  <c r="IL16" i="7"/>
  <c r="HZ16" i="7"/>
  <c r="HN16" i="7"/>
  <c r="HB16" i="7"/>
  <c r="GP16" i="7"/>
  <c r="GD16" i="7"/>
  <c r="FR16" i="7"/>
  <c r="FF16" i="7"/>
  <c r="ET16" i="7"/>
  <c r="EH16" i="7"/>
  <c r="DV16" i="7"/>
  <c r="DJ16" i="7"/>
  <c r="CX16" i="7"/>
  <c r="CL16" i="7"/>
  <c r="BZ16" i="7"/>
  <c r="BN16" i="7"/>
  <c r="BB16" i="7"/>
  <c r="AP16" i="7"/>
  <c r="AD16" i="7"/>
  <c r="R16" i="7"/>
  <c r="F16" i="7"/>
  <c r="IO16" i="7"/>
  <c r="IC16" i="7"/>
  <c r="HQ16" i="7"/>
  <c r="HE16" i="7"/>
  <c r="GS16" i="7"/>
  <c r="GG16" i="7"/>
  <c r="FU16" i="7"/>
  <c r="FI16" i="7"/>
  <c r="EW16" i="7"/>
  <c r="EK16" i="7"/>
  <c r="DY16" i="7"/>
  <c r="DM16" i="7"/>
  <c r="DA16" i="7"/>
  <c r="CO16" i="7"/>
  <c r="CC16" i="7"/>
  <c r="BQ16" i="7"/>
  <c r="BE16" i="7"/>
  <c r="AS16" i="7"/>
  <c r="AG16" i="7"/>
  <c r="U16" i="7"/>
  <c r="J53" i="6"/>
  <c r="HT15" i="7"/>
  <c r="AJ15" i="7"/>
  <c r="CU15" i="7"/>
  <c r="FX15" i="7"/>
  <c r="CF15" i="7"/>
  <c r="II15" i="7"/>
  <c r="EQ15" i="7"/>
  <c r="AY15" i="7"/>
  <c r="IR15" i="7"/>
  <c r="GV15" i="7"/>
  <c r="EZ15" i="7"/>
  <c r="DD15" i="7"/>
  <c r="BH15" i="7"/>
  <c r="L15" i="7"/>
  <c r="HK15" i="7"/>
  <c r="FO15" i="7"/>
  <c r="DS15" i="7"/>
  <c r="BW15" i="7"/>
  <c r="AA15" i="7"/>
  <c r="F15" i="6"/>
  <c r="H15" i="7" s="1"/>
  <c r="IF15" i="7"/>
  <c r="HH15" i="7"/>
  <c r="GJ15" i="7"/>
  <c r="FL15" i="7"/>
  <c r="EN15" i="7"/>
  <c r="DP15" i="7"/>
  <c r="CR15" i="7"/>
  <c r="BT15" i="7"/>
  <c r="AV15" i="7"/>
  <c r="X15" i="7"/>
  <c r="IU15" i="7"/>
  <c r="HW15" i="7"/>
  <c r="GY15" i="7"/>
  <c r="GA15" i="7"/>
  <c r="FC15" i="7"/>
  <c r="EE15" i="7"/>
  <c r="DG15" i="7"/>
  <c r="CI15" i="7"/>
  <c r="BK15" i="7"/>
  <c r="AM15" i="7"/>
  <c r="O15" i="7"/>
  <c r="H15" i="6"/>
  <c r="IL15" i="7"/>
  <c r="HZ15" i="7"/>
  <c r="HN15" i="7"/>
  <c r="HB15" i="7"/>
  <c r="GP15" i="7"/>
  <c r="GD15" i="7"/>
  <c r="FR15" i="7"/>
  <c r="FF15" i="7"/>
  <c r="ET15" i="7"/>
  <c r="EH15" i="7"/>
  <c r="DV15" i="7"/>
  <c r="DJ15" i="7"/>
  <c r="CX15" i="7"/>
  <c r="CL15" i="7"/>
  <c r="BZ15" i="7"/>
  <c r="BN15" i="7"/>
  <c r="BB15" i="7"/>
  <c r="AP15" i="7"/>
  <c r="AD15" i="7"/>
  <c r="R15" i="7"/>
  <c r="F15" i="7"/>
  <c r="IO15" i="7"/>
  <c r="IC15" i="7"/>
  <c r="HQ15" i="7"/>
  <c r="HE15" i="7"/>
  <c r="GS15" i="7"/>
  <c r="GG15" i="7"/>
  <c r="FU15" i="7"/>
  <c r="FI15" i="7"/>
  <c r="EW15" i="7"/>
  <c r="EK15" i="7"/>
  <c r="DY15" i="7"/>
  <c r="DM15" i="7"/>
  <c r="DA15" i="7"/>
  <c r="CO15" i="7"/>
  <c r="CC15" i="7"/>
  <c r="BQ15" i="7"/>
  <c r="BE15" i="7"/>
  <c r="AS15" i="7"/>
  <c r="AG15" i="7"/>
  <c r="U15" i="7"/>
  <c r="H14" i="7"/>
  <c r="N14" i="7"/>
  <c r="T14" i="7"/>
  <c r="Z14" i="7"/>
  <c r="AF14" i="7"/>
  <c r="AL14" i="7"/>
  <c r="AR14" i="7"/>
  <c r="AX14" i="7"/>
  <c r="BD14" i="7"/>
  <c r="BJ14" i="7"/>
  <c r="BP14" i="7"/>
  <c r="BV14" i="7"/>
  <c r="CB14" i="7"/>
  <c r="CH14" i="7"/>
  <c r="CN14" i="7"/>
  <c r="CT14" i="7"/>
  <c r="CZ14" i="7"/>
  <c r="DF14" i="7"/>
  <c r="DL14" i="7"/>
  <c r="DR14" i="7"/>
  <c r="DX14" i="7"/>
  <c r="ED14" i="7"/>
  <c r="EJ14" i="7"/>
  <c r="EP14" i="7"/>
  <c r="EV14" i="7"/>
  <c r="FB14" i="7"/>
  <c r="FH14" i="7"/>
  <c r="FN14" i="7"/>
  <c r="FT14" i="7"/>
  <c r="FZ14" i="7"/>
  <c r="GF14" i="7"/>
  <c r="GL14" i="7"/>
  <c r="GR14" i="7"/>
  <c r="GX14" i="7"/>
  <c r="HD14" i="7"/>
  <c r="HJ14" i="7"/>
  <c r="HP14" i="7"/>
  <c r="HV14" i="7"/>
  <c r="IB14" i="7"/>
  <c r="IH14" i="7"/>
  <c r="IN14" i="7"/>
  <c r="IT14" i="7"/>
  <c r="E14" i="7"/>
  <c r="K14" i="7"/>
  <c r="Q14" i="7"/>
  <c r="W14" i="7"/>
  <c r="AC14" i="7"/>
  <c r="AI14" i="7"/>
  <c r="AO14" i="7"/>
  <c r="AU14" i="7"/>
  <c r="BA14" i="7"/>
  <c r="BG14" i="7"/>
  <c r="BM14" i="7"/>
  <c r="BS14" i="7"/>
  <c r="BY14" i="7"/>
  <c r="CE14" i="7"/>
  <c r="CK14" i="7"/>
  <c r="CQ14" i="7"/>
  <c r="CW14" i="7"/>
  <c r="DC14" i="7"/>
  <c r="DI14" i="7"/>
  <c r="DO14" i="7"/>
  <c r="DU14" i="7"/>
  <c r="EA14" i="7"/>
  <c r="EG14" i="7"/>
  <c r="EM14" i="7"/>
  <c r="ES14" i="7"/>
  <c r="EY14" i="7"/>
  <c r="FE14" i="7"/>
  <c r="FK14" i="7"/>
  <c r="FQ14" i="7"/>
  <c r="FW14" i="7"/>
  <c r="GC14" i="7"/>
  <c r="GI14" i="7"/>
  <c r="GO14" i="7"/>
  <c r="GU14" i="7"/>
  <c r="HA14" i="7"/>
  <c r="HG14" i="7"/>
  <c r="HM14" i="7"/>
  <c r="HS14" i="7"/>
  <c r="HY14" i="7"/>
  <c r="IE14" i="7"/>
  <c r="IK14" i="7"/>
  <c r="IQ14" i="7"/>
  <c r="K16" i="7"/>
  <c r="T16" i="7"/>
  <c r="Z16" i="7"/>
  <c r="AF16" i="7"/>
  <c r="AL16" i="7"/>
  <c r="AR16" i="7"/>
  <c r="AX16" i="7"/>
  <c r="BD16" i="7"/>
  <c r="BJ16" i="7"/>
  <c r="BP16" i="7"/>
  <c r="BV16" i="7"/>
  <c r="CB16" i="7"/>
  <c r="CH16" i="7"/>
  <c r="CN16" i="7"/>
  <c r="CT16" i="7"/>
  <c r="CZ16" i="7"/>
  <c r="DF16" i="7"/>
  <c r="DL16" i="7"/>
  <c r="DR16" i="7"/>
  <c r="DX16" i="7"/>
  <c r="ED16" i="7"/>
  <c r="EJ16" i="7"/>
  <c r="EP16" i="7"/>
  <c r="EV16" i="7"/>
  <c r="FB16" i="7"/>
  <c r="FH16" i="7"/>
  <c r="FN16" i="7"/>
  <c r="FT16" i="7"/>
  <c r="FZ16" i="7"/>
  <c r="GF16" i="7"/>
  <c r="GL16" i="7"/>
  <c r="GR16" i="7"/>
  <c r="GX16" i="7"/>
  <c r="HD16" i="7"/>
  <c r="HJ16" i="7"/>
  <c r="HP16" i="7"/>
  <c r="HV16" i="7"/>
  <c r="IB16" i="7"/>
  <c r="H16" i="7"/>
  <c r="IK16" i="7"/>
  <c r="IH16" i="7"/>
  <c r="IT16" i="7"/>
  <c r="E16" i="7"/>
  <c r="Q16" i="7"/>
  <c r="W16" i="7"/>
  <c r="AC16" i="7"/>
  <c r="AI16" i="7"/>
  <c r="AO16" i="7"/>
  <c r="AU16" i="7"/>
  <c r="BA16" i="7"/>
  <c r="BG16" i="7"/>
  <c r="BM16" i="7"/>
  <c r="BS16" i="7"/>
  <c r="BY16" i="7"/>
  <c r="CE16" i="7"/>
  <c r="CK16" i="7"/>
  <c r="CQ16" i="7"/>
  <c r="CW16" i="7"/>
  <c r="DC16" i="7"/>
  <c r="DI16" i="7"/>
  <c r="DO16" i="7"/>
  <c r="DU16" i="7"/>
  <c r="EA16" i="7"/>
  <c r="EG16" i="7"/>
  <c r="EM16" i="7"/>
  <c r="ES16" i="7"/>
  <c r="EY16" i="7"/>
  <c r="FE16" i="7"/>
  <c r="FK16" i="7"/>
  <c r="FQ16" i="7"/>
  <c r="FW16" i="7"/>
  <c r="GC16" i="7"/>
  <c r="GI16" i="7"/>
  <c r="GO16" i="7"/>
  <c r="GU16" i="7"/>
  <c r="HA16" i="7"/>
  <c r="HG16" i="7"/>
  <c r="HM16" i="7"/>
  <c r="HS16" i="7"/>
  <c r="HY16" i="7"/>
  <c r="IE16" i="7"/>
  <c r="N16" i="7"/>
  <c r="IQ16" i="7"/>
  <c r="IN16" i="7"/>
  <c r="W18" i="7" l="1"/>
  <c r="EG18" i="7"/>
  <c r="GL18" i="7"/>
  <c r="CT18" i="7"/>
  <c r="HD18" i="7"/>
  <c r="AO18" i="7"/>
  <c r="HG18" i="7"/>
  <c r="DL18" i="7"/>
  <c r="CU53" i="7"/>
  <c r="IT18" i="7"/>
  <c r="DO18" i="7"/>
  <c r="T18" i="7"/>
  <c r="HJ18" i="7"/>
  <c r="DR18" i="7"/>
  <c r="Z18" i="7"/>
  <c r="EM18" i="7"/>
  <c r="AU18" i="7"/>
  <c r="HS18" i="7"/>
  <c r="EJ18" i="7"/>
  <c r="AR18" i="7"/>
  <c r="FE18" i="7"/>
  <c r="BM18" i="7"/>
  <c r="GM53" i="7"/>
  <c r="HV18" i="7"/>
  <c r="EP18" i="7"/>
  <c r="AX18" i="7"/>
  <c r="FK18" i="7"/>
  <c r="BS18" i="7"/>
  <c r="IE18" i="7"/>
  <c r="FH18" i="7"/>
  <c r="BP18" i="7"/>
  <c r="GC18" i="7"/>
  <c r="CK18" i="7"/>
  <c r="IH18" i="7"/>
  <c r="FN18" i="7"/>
  <c r="BV18" i="7"/>
  <c r="GI18" i="7"/>
  <c r="CQ18" i="7"/>
  <c r="IQ18" i="7"/>
  <c r="GF18" i="7"/>
  <c r="CN18" i="7"/>
  <c r="HA18" i="7"/>
  <c r="DI18" i="7"/>
  <c r="Q18" i="7"/>
  <c r="AY53" i="7"/>
  <c r="IN18" i="7"/>
  <c r="IB18" i="7"/>
  <c r="HP18" i="7"/>
  <c r="GX18" i="7"/>
  <c r="FZ18" i="7"/>
  <c r="FB18" i="7"/>
  <c r="ED18" i="7"/>
  <c r="DF18" i="7"/>
  <c r="CH18" i="7"/>
  <c r="BJ18" i="7"/>
  <c r="AL18" i="7"/>
  <c r="N18" i="7"/>
  <c r="GU18" i="7"/>
  <c r="FW18" i="7"/>
  <c r="EY18" i="7"/>
  <c r="EA18" i="7"/>
  <c r="DC18" i="7"/>
  <c r="CE18" i="7"/>
  <c r="BG18" i="7"/>
  <c r="AI18" i="7"/>
  <c r="K18" i="7"/>
  <c r="IK18" i="7"/>
  <c r="HY18" i="7"/>
  <c r="HM18" i="7"/>
  <c r="GR18" i="7"/>
  <c r="FT18" i="7"/>
  <c r="EV18" i="7"/>
  <c r="DX18" i="7"/>
  <c r="CZ18" i="7"/>
  <c r="CB18" i="7"/>
  <c r="BD18" i="7"/>
  <c r="AF18" i="7"/>
  <c r="H18" i="7"/>
  <c r="GO18" i="7"/>
  <c r="FQ18" i="7"/>
  <c r="ES18" i="7"/>
  <c r="DU18" i="7"/>
  <c r="CW18" i="7"/>
  <c r="BY18" i="7"/>
  <c r="BA18" i="7"/>
  <c r="AC18" i="7"/>
  <c r="N17" i="7"/>
  <c r="BS17" i="7"/>
  <c r="DX17" i="7"/>
  <c r="GX17" i="7"/>
  <c r="GC17" i="7"/>
  <c r="IQ17" i="7"/>
  <c r="DL17" i="7"/>
  <c r="GL17" i="7"/>
  <c r="BG17" i="7"/>
  <c r="FQ17" i="7"/>
  <c r="DF17" i="7"/>
  <c r="FK17" i="7"/>
  <c r="HP17" i="7"/>
  <c r="AF17" i="7"/>
  <c r="CK17" i="7"/>
  <c r="CT17" i="7"/>
  <c r="EY17" i="7"/>
  <c r="HD17" i="7"/>
  <c r="T17" i="7"/>
  <c r="BY17" i="7"/>
  <c r="DD53" i="7"/>
  <c r="IT17" i="7"/>
  <c r="FB17" i="7"/>
  <c r="BJ17" i="7"/>
  <c r="HG17" i="7"/>
  <c r="DO17" i="7"/>
  <c r="W17" i="7"/>
  <c r="FT17" i="7"/>
  <c r="CB17" i="7"/>
  <c r="HY17" i="7"/>
  <c r="EG17" i="7"/>
  <c r="AO17" i="7"/>
  <c r="IH17" i="7"/>
  <c r="EP17" i="7"/>
  <c r="AX17" i="7"/>
  <c r="GU17" i="7"/>
  <c r="DC17" i="7"/>
  <c r="K17" i="7"/>
  <c r="FH17" i="7"/>
  <c r="BP17" i="7"/>
  <c r="HM17" i="7"/>
  <c r="DU17" i="7"/>
  <c r="AC17" i="7"/>
  <c r="HY15" i="7"/>
  <c r="IR53" i="7"/>
  <c r="GJ53" i="7"/>
  <c r="HJ17" i="7"/>
  <c r="FN17" i="7"/>
  <c r="DR17" i="7"/>
  <c r="BV17" i="7"/>
  <c r="Z17" i="7"/>
  <c r="HS17" i="7"/>
  <c r="FW17" i="7"/>
  <c r="EA17" i="7"/>
  <c r="CE17" i="7"/>
  <c r="AI17" i="7"/>
  <c r="IB17" i="7"/>
  <c r="GF17" i="7"/>
  <c r="EJ17" i="7"/>
  <c r="CN17" i="7"/>
  <c r="AR17" i="7"/>
  <c r="IK17" i="7"/>
  <c r="GO17" i="7"/>
  <c r="ES17" i="7"/>
  <c r="CW17" i="7"/>
  <c r="BA17" i="7"/>
  <c r="E17" i="7"/>
  <c r="BJ15" i="7"/>
  <c r="CI53" i="7"/>
  <c r="GA53" i="7"/>
  <c r="X53" i="7"/>
  <c r="HH53" i="7"/>
  <c r="II53" i="7"/>
  <c r="HV17" i="7"/>
  <c r="FZ17" i="7"/>
  <c r="ED17" i="7"/>
  <c r="CH17" i="7"/>
  <c r="AL17" i="7"/>
  <c r="IE17" i="7"/>
  <c r="GI17" i="7"/>
  <c r="EM17" i="7"/>
  <c r="CQ17" i="7"/>
  <c r="AU17" i="7"/>
  <c r="IN17" i="7"/>
  <c r="GR17" i="7"/>
  <c r="EV17" i="7"/>
  <c r="CZ17" i="7"/>
  <c r="BD17" i="7"/>
  <c r="H17" i="7"/>
  <c r="HA17" i="7"/>
  <c r="FE17" i="7"/>
  <c r="DI17" i="7"/>
  <c r="BM17" i="7"/>
  <c r="GM54" i="7"/>
  <c r="FX53" i="7"/>
  <c r="DP53" i="7"/>
  <c r="BW53" i="7"/>
  <c r="CR53" i="7"/>
  <c r="BQ54" i="7"/>
  <c r="AM53" i="7"/>
  <c r="EE53" i="7"/>
  <c r="HW53" i="7"/>
  <c r="BT53" i="7"/>
  <c r="FL53" i="7"/>
  <c r="FO53" i="7"/>
  <c r="AV53" i="7"/>
  <c r="EN53" i="7"/>
  <c r="IF53" i="7"/>
  <c r="DS53" i="7"/>
  <c r="BH53" i="7"/>
  <c r="HT53" i="7"/>
  <c r="IT15" i="7"/>
  <c r="BK54" i="7"/>
  <c r="BK53" i="7"/>
  <c r="DG53" i="7"/>
  <c r="FC53" i="7"/>
  <c r="GY53" i="7"/>
  <c r="IU53" i="7"/>
  <c r="I53" i="7"/>
  <c r="GV53" i="7"/>
  <c r="BB54" i="7"/>
  <c r="U53" i="7"/>
  <c r="AS53" i="7"/>
  <c r="BQ53" i="7"/>
  <c r="CO53" i="7"/>
  <c r="DM53" i="7"/>
  <c r="EK53" i="7"/>
  <c r="FI53" i="7"/>
  <c r="GG53" i="7"/>
  <c r="HE53" i="7"/>
  <c r="IC53" i="7"/>
  <c r="F53" i="7"/>
  <c r="AD53" i="7"/>
  <c r="BB53" i="7"/>
  <c r="BZ53" i="7"/>
  <c r="CX53" i="7"/>
  <c r="DV53" i="7"/>
  <c r="ET53" i="7"/>
  <c r="FR53" i="7"/>
  <c r="GP53" i="7"/>
  <c r="HN53" i="7"/>
  <c r="IL53" i="7"/>
  <c r="AJ53" i="7"/>
  <c r="EB53" i="7"/>
  <c r="HK53" i="7"/>
  <c r="CQ15" i="7"/>
  <c r="FK15" i="7"/>
  <c r="HP15" i="7"/>
  <c r="EM15" i="7"/>
  <c r="AU15" i="7"/>
  <c r="FB15" i="7"/>
  <c r="DF15" i="7"/>
  <c r="N15" i="7"/>
  <c r="FX54" i="7"/>
  <c r="AA53" i="7"/>
  <c r="EZ53" i="7"/>
  <c r="EQ53" i="7"/>
  <c r="CF53" i="7"/>
  <c r="O53" i="7"/>
  <c r="L53" i="7"/>
  <c r="AG53" i="7"/>
  <c r="BE53" i="7"/>
  <c r="CC53" i="7"/>
  <c r="DA53" i="7"/>
  <c r="DY53" i="7"/>
  <c r="EW53" i="7"/>
  <c r="FU53" i="7"/>
  <c r="GS53" i="7"/>
  <c r="HQ53" i="7"/>
  <c r="IO53" i="7"/>
  <c r="DP54" i="7"/>
  <c r="FT15" i="7"/>
  <c r="GC15" i="7"/>
  <c r="DO15" i="7"/>
  <c r="BS15" i="7"/>
  <c r="W15" i="7"/>
  <c r="GX15" i="7"/>
  <c r="HG15" i="7"/>
  <c r="ED15" i="7"/>
  <c r="CH15" i="7"/>
  <c r="AL15" i="7"/>
  <c r="DJ54" i="7"/>
  <c r="IU54" i="7"/>
  <c r="DY54" i="7"/>
  <c r="IL54" i="7"/>
  <c r="F53" i="6"/>
  <c r="R53" i="7"/>
  <c r="AP53" i="7"/>
  <c r="BN53" i="7"/>
  <c r="CL53" i="7"/>
  <c r="DJ53" i="7"/>
  <c r="EH53" i="7"/>
  <c r="FF53" i="7"/>
  <c r="GD53" i="7"/>
  <c r="HB53" i="7"/>
  <c r="HZ53" i="7"/>
  <c r="IC54" i="7"/>
  <c r="IN15" i="7"/>
  <c r="GR15" i="7"/>
  <c r="EV15" i="7"/>
  <c r="HA15" i="7"/>
  <c r="FE15" i="7"/>
  <c r="EA15" i="7"/>
  <c r="DC15" i="7"/>
  <c r="CE15" i="7"/>
  <c r="BG15" i="7"/>
  <c r="AI15" i="7"/>
  <c r="K15" i="7"/>
  <c r="HV15" i="7"/>
  <c r="FZ15" i="7"/>
  <c r="IE15" i="7"/>
  <c r="IE53" i="7" s="1"/>
  <c r="GI15" i="7"/>
  <c r="EP15" i="7"/>
  <c r="DR15" i="7"/>
  <c r="CT15" i="7"/>
  <c r="BV15" i="7"/>
  <c r="AX15" i="7"/>
  <c r="Z15" i="7"/>
  <c r="L54" i="7"/>
  <c r="HB54" i="7"/>
  <c r="FC54" i="7"/>
  <c r="CF54" i="7"/>
  <c r="AG54" i="7"/>
  <c r="HQ54" i="7"/>
  <c r="ET54" i="7"/>
  <c r="CU54" i="7"/>
  <c r="X54" i="7"/>
  <c r="HH54" i="7"/>
  <c r="FI54" i="7"/>
  <c r="IB15" i="7"/>
  <c r="HD15" i="7"/>
  <c r="GF15" i="7"/>
  <c r="FH15" i="7"/>
  <c r="IK15" i="7"/>
  <c r="HM15" i="7"/>
  <c r="GO15" i="7"/>
  <c r="FQ15" i="7"/>
  <c r="ES15" i="7"/>
  <c r="EG15" i="7"/>
  <c r="DU15" i="7"/>
  <c r="DI15" i="7"/>
  <c r="CW15" i="7"/>
  <c r="CK15" i="7"/>
  <c r="CK53" i="7" s="1"/>
  <c r="CK57" i="7" s="1"/>
  <c r="BY15" i="7"/>
  <c r="BM15" i="7"/>
  <c r="BA15" i="7"/>
  <c r="AO15" i="7"/>
  <c r="AC15" i="7"/>
  <c r="Q15" i="7"/>
  <c r="E15" i="7"/>
  <c r="IH15" i="7"/>
  <c r="HJ15" i="7"/>
  <c r="GL15" i="7"/>
  <c r="FN15" i="7"/>
  <c r="IQ15" i="7"/>
  <c r="HS15" i="7"/>
  <c r="GU15" i="7"/>
  <c r="FW15" i="7"/>
  <c r="EY15" i="7"/>
  <c r="EJ15" i="7"/>
  <c r="DX15" i="7"/>
  <c r="DL15" i="7"/>
  <c r="CZ15" i="7"/>
  <c r="CN15" i="7"/>
  <c r="CB15" i="7"/>
  <c r="CB53" i="7" s="1"/>
  <c r="CB57" i="7" s="1"/>
  <c r="BP15" i="7"/>
  <c r="BD15" i="7"/>
  <c r="AR15" i="7"/>
  <c r="AF15" i="7"/>
  <c r="T15" i="7"/>
  <c r="BN54" i="7"/>
  <c r="FF54" i="7"/>
  <c r="F54" i="7"/>
  <c r="DG54" i="7"/>
  <c r="GY54" i="7"/>
  <c r="AJ54" i="7"/>
  <c r="EB54" i="7"/>
  <c r="HT54" i="7"/>
  <c r="CC54" i="7"/>
  <c r="FU54" i="7"/>
  <c r="O54" i="7"/>
  <c r="CX54" i="7"/>
  <c r="GP54" i="7"/>
  <c r="AY54" i="7"/>
  <c r="EQ54" i="7"/>
  <c r="II54" i="7"/>
  <c r="BT54" i="7"/>
  <c r="FL54" i="7"/>
  <c r="R54" i="7"/>
  <c r="DM54" i="7"/>
  <c r="HE54" i="7"/>
  <c r="AP54" i="7"/>
  <c r="CL54" i="7"/>
  <c r="EH54" i="7"/>
  <c r="GD54" i="7"/>
  <c r="HZ54" i="7"/>
  <c r="AM54" i="7"/>
  <c r="CI54" i="7"/>
  <c r="EE54" i="7"/>
  <c r="GA54" i="7"/>
  <c r="HW54" i="7"/>
  <c r="U54" i="7"/>
  <c r="BH54" i="7"/>
  <c r="DD54" i="7"/>
  <c r="EZ54" i="7"/>
  <c r="GV54" i="7"/>
  <c r="IR54" i="7"/>
  <c r="BE54" i="7"/>
  <c r="DA54" i="7"/>
  <c r="EW54" i="7"/>
  <c r="GS54" i="7"/>
  <c r="IO54" i="7"/>
  <c r="AD54" i="7"/>
  <c r="BZ54" i="7"/>
  <c r="DV54" i="7"/>
  <c r="FR54" i="7"/>
  <c r="HN54" i="7"/>
  <c r="AA54" i="7"/>
  <c r="BW54" i="7"/>
  <c r="DS54" i="7"/>
  <c r="FO54" i="7"/>
  <c r="HK54" i="7"/>
  <c r="I54" i="7"/>
  <c r="AV54" i="7"/>
  <c r="CR54" i="7"/>
  <c r="EN54" i="7"/>
  <c r="GJ54" i="7"/>
  <c r="IF54" i="7"/>
  <c r="AS54" i="7"/>
  <c r="CO54" i="7"/>
  <c r="EK54" i="7"/>
  <c r="GG54" i="7"/>
  <c r="EG53" i="7" l="1"/>
  <c r="EG57" i="7" s="1"/>
  <c r="Q53" i="7"/>
  <c r="Q58" i="7" s="1"/>
  <c r="GC53" i="7"/>
  <c r="GC57" i="7" s="1"/>
  <c r="EM53" i="7"/>
  <c r="EM58" i="7" s="1"/>
  <c r="BY53" i="7"/>
  <c r="BY57" i="7" s="1"/>
  <c r="FB53" i="7"/>
  <c r="FB57" i="7" s="1"/>
  <c r="DO53" i="7"/>
  <c r="DO57" i="7" s="1"/>
  <c r="GI53" i="7"/>
  <c r="GI57" i="7" s="1"/>
  <c r="N53" i="7"/>
  <c r="P53" i="7" s="1"/>
  <c r="CQ53" i="7"/>
  <c r="CQ58" i="7" s="1"/>
  <c r="BA53" i="7"/>
  <c r="BA58" i="7" s="1"/>
  <c r="IK53" i="7"/>
  <c r="IK57" i="7" s="1"/>
  <c r="FT53" i="7"/>
  <c r="FT58" i="7" s="1"/>
  <c r="BJ53" i="7"/>
  <c r="BJ57" i="7" s="1"/>
  <c r="H53" i="7"/>
  <c r="J53" i="7" s="1"/>
  <c r="DX53" i="7"/>
  <c r="DX57" i="7" s="1"/>
  <c r="HP53" i="7"/>
  <c r="HP57" i="7" s="1"/>
  <c r="BS53" i="7"/>
  <c r="BS58" i="7" s="1"/>
  <c r="DL53" i="7"/>
  <c r="DL57" i="7" s="1"/>
  <c r="GL53" i="7"/>
  <c r="GL58" i="7" s="1"/>
  <c r="GX53" i="7"/>
  <c r="GX57" i="7" s="1"/>
  <c r="EY53" i="7"/>
  <c r="EY57" i="7" s="1"/>
  <c r="AO53" i="7"/>
  <c r="AO57" i="7" s="1"/>
  <c r="CT53" i="7"/>
  <c r="CT58" i="7" s="1"/>
  <c r="FK53" i="7"/>
  <c r="FK57" i="7" s="1"/>
  <c r="BG53" i="7"/>
  <c r="BG57" i="7" s="1"/>
  <c r="IQ53" i="7"/>
  <c r="IQ58" i="7" s="1"/>
  <c r="HD53" i="7"/>
  <c r="HD57" i="7" s="1"/>
  <c r="AF53" i="7"/>
  <c r="AF57" i="7" s="1"/>
  <c r="FQ53" i="7"/>
  <c r="FQ57" i="7" s="1"/>
  <c r="GU53" i="7"/>
  <c r="GU58" i="7" s="1"/>
  <c r="DF53" i="7"/>
  <c r="DF57" i="7" s="1"/>
  <c r="T53" i="7"/>
  <c r="T57" i="7" s="1"/>
  <c r="BP53" i="7"/>
  <c r="BP57" i="7" s="1"/>
  <c r="FN53" i="7"/>
  <c r="FN58" i="7" s="1"/>
  <c r="ES53" i="7"/>
  <c r="ES58" i="7" s="1"/>
  <c r="CW53" i="7"/>
  <c r="CW58" i="7" s="1"/>
  <c r="IH53" i="7"/>
  <c r="IH58" i="7" s="1"/>
  <c r="HM53" i="7"/>
  <c r="HM57" i="7" s="1"/>
  <c r="FW53" i="7"/>
  <c r="FW57" i="7" s="1"/>
  <c r="IB53" i="7"/>
  <c r="IB57" i="7" s="1"/>
  <c r="HG53" i="7"/>
  <c r="HG57" i="7" s="1"/>
  <c r="DC53" i="7"/>
  <c r="DC57" i="7" s="1"/>
  <c r="CH53" i="7"/>
  <c r="CH58" i="7" s="1"/>
  <c r="HP58" i="7"/>
  <c r="EA53" i="7"/>
  <c r="EA58" i="7" s="1"/>
  <c r="FH53" i="7"/>
  <c r="FH57" i="7" s="1"/>
  <c r="AX53" i="7"/>
  <c r="AX58" i="7" s="1"/>
  <c r="EP53" i="7"/>
  <c r="EP58" i="7" s="1"/>
  <c r="HV53" i="7"/>
  <c r="HV57" i="7" s="1"/>
  <c r="HA53" i="7"/>
  <c r="HA57" i="7" s="1"/>
  <c r="AL53" i="7"/>
  <c r="AL58" i="7" s="1"/>
  <c r="AC53" i="7"/>
  <c r="AC57" i="7" s="1"/>
  <c r="DU53" i="7"/>
  <c r="DU57" i="7" s="1"/>
  <c r="GF53" i="7"/>
  <c r="GF57" i="7" s="1"/>
  <c r="BV53" i="7"/>
  <c r="BV58" i="7" s="1"/>
  <c r="K53" i="7"/>
  <c r="K57" i="7" s="1"/>
  <c r="EV53" i="7"/>
  <c r="EV57" i="7" s="1"/>
  <c r="W53" i="7"/>
  <c r="W57" i="7" s="1"/>
  <c r="IT53" i="7"/>
  <c r="IT57" i="7" s="1"/>
  <c r="AI53" i="7"/>
  <c r="AI58" i="7" s="1"/>
  <c r="HY53" i="7"/>
  <c r="HY57" i="7" s="1"/>
  <c r="AR53" i="7"/>
  <c r="AR58" i="7" s="1"/>
  <c r="DR53" i="7"/>
  <c r="DR58" i="7" s="1"/>
  <c r="BM53" i="7"/>
  <c r="BM57" i="7" s="1"/>
  <c r="DI53" i="7"/>
  <c r="DI57" i="7" s="1"/>
  <c r="IE58" i="7"/>
  <c r="GR53" i="7"/>
  <c r="GR57" i="7" s="1"/>
  <c r="ED53" i="7"/>
  <c r="ED58" i="7" s="1"/>
  <c r="E53" i="7"/>
  <c r="E57" i="7" s="1"/>
  <c r="BD53" i="7"/>
  <c r="BD57" i="7" s="1"/>
  <c r="CZ53" i="7"/>
  <c r="CZ57" i="7" s="1"/>
  <c r="CE53" i="7"/>
  <c r="CE57" i="7" s="1"/>
  <c r="CN53" i="7"/>
  <c r="CN57" i="7" s="1"/>
  <c r="EJ53" i="7"/>
  <c r="EJ58" i="7" s="1"/>
  <c r="HS53" i="7"/>
  <c r="HS58" i="7" s="1"/>
  <c r="HJ53" i="7"/>
  <c r="HJ58" i="7" s="1"/>
  <c r="GO53" i="7"/>
  <c r="GO58" i="7" s="1"/>
  <c r="Z53" i="7"/>
  <c r="Z58" i="7" s="1"/>
  <c r="FZ53" i="7"/>
  <c r="FZ58" i="7" s="1"/>
  <c r="FE53" i="7"/>
  <c r="FE57" i="7" s="1"/>
  <c r="IN53" i="7"/>
  <c r="IN58" i="7" s="1"/>
  <c r="AU53" i="7"/>
  <c r="AU58" i="7" s="1"/>
  <c r="I59" i="7"/>
  <c r="L59" i="7" s="1"/>
  <c r="O59" i="7" s="1"/>
  <c r="R59" i="7" s="1"/>
  <c r="U59" i="7" s="1"/>
  <c r="X59" i="7" s="1"/>
  <c r="AA59" i="7" s="1"/>
  <c r="AD59" i="7" s="1"/>
  <c r="AG59" i="7" s="1"/>
  <c r="AJ59" i="7" s="1"/>
  <c r="AM59" i="7" s="1"/>
  <c r="AP59" i="7" s="1"/>
  <c r="AS59" i="7" s="1"/>
  <c r="AV59" i="7" s="1"/>
  <c r="AY59" i="7" s="1"/>
  <c r="BB59" i="7" s="1"/>
  <c r="BE59" i="7" s="1"/>
  <c r="BH59" i="7" s="1"/>
  <c r="BK59" i="7" s="1"/>
  <c r="BN59" i="7" s="1"/>
  <c r="BQ59" i="7" s="1"/>
  <c r="BT59" i="7" s="1"/>
  <c r="BW59" i="7" s="1"/>
  <c r="BZ59" i="7" s="1"/>
  <c r="CC59" i="7" s="1"/>
  <c r="CF59" i="7" s="1"/>
  <c r="CI59" i="7" s="1"/>
  <c r="CL59" i="7" s="1"/>
  <c r="CO59" i="7" s="1"/>
  <c r="CR59" i="7" s="1"/>
  <c r="CU59" i="7" s="1"/>
  <c r="CX59" i="7" s="1"/>
  <c r="DA59" i="7" s="1"/>
  <c r="DD59" i="7" s="1"/>
  <c r="DG59" i="7" s="1"/>
  <c r="DJ59" i="7" s="1"/>
  <c r="DM59" i="7" s="1"/>
  <c r="DP59" i="7" s="1"/>
  <c r="DS59" i="7" s="1"/>
  <c r="DV59" i="7" s="1"/>
  <c r="DY59" i="7" s="1"/>
  <c r="EB59" i="7" s="1"/>
  <c r="EE59" i="7" s="1"/>
  <c r="EH59" i="7" s="1"/>
  <c r="EK59" i="7" s="1"/>
  <c r="EN59" i="7" s="1"/>
  <c r="EQ59" i="7" s="1"/>
  <c r="ET59" i="7" s="1"/>
  <c r="EW59" i="7" s="1"/>
  <c r="EZ59" i="7" s="1"/>
  <c r="FC59" i="7" s="1"/>
  <c r="FF59" i="7" s="1"/>
  <c r="FI59" i="7" s="1"/>
  <c r="FL59" i="7" s="1"/>
  <c r="FO59" i="7" s="1"/>
  <c r="FR59" i="7" s="1"/>
  <c r="FU59" i="7" s="1"/>
  <c r="FX59" i="7" s="1"/>
  <c r="GA59" i="7" s="1"/>
  <c r="GD59" i="7" s="1"/>
  <c r="GG59" i="7" s="1"/>
  <c r="GJ59" i="7" s="1"/>
  <c r="GM59" i="7" s="1"/>
  <c r="GP59" i="7" s="1"/>
  <c r="GS59" i="7" s="1"/>
  <c r="GV59" i="7" s="1"/>
  <c r="GY59" i="7" s="1"/>
  <c r="HB59" i="7" s="1"/>
  <c r="HE59" i="7" s="1"/>
  <c r="HH59" i="7" s="1"/>
  <c r="HK59" i="7" s="1"/>
  <c r="HN59" i="7" s="1"/>
  <c r="HQ59" i="7" s="1"/>
  <c r="HT59" i="7" s="1"/>
  <c r="HW59" i="7" s="1"/>
  <c r="HZ59" i="7" s="1"/>
  <c r="IC59" i="7" s="1"/>
  <c r="IF59" i="7" s="1"/>
  <c r="II59" i="7" s="1"/>
  <c r="IL59" i="7" s="1"/>
  <c r="IO59" i="7" s="1"/>
  <c r="IR59" i="7" s="1"/>
  <c r="IU59" i="7" s="1"/>
  <c r="C54" i="7"/>
  <c r="IE57" i="7"/>
  <c r="CB58" i="7"/>
  <c r="CK58" i="7"/>
  <c r="Q57" i="7" l="1"/>
  <c r="GC58" i="7"/>
  <c r="AC58" i="7"/>
  <c r="BY58" i="7"/>
  <c r="EG58" i="7"/>
  <c r="DU58" i="7"/>
  <c r="EM57" i="7"/>
  <c r="DO58" i="7"/>
  <c r="IK58" i="7"/>
  <c r="GI58" i="7"/>
  <c r="CQ57" i="7"/>
  <c r="FB58" i="7"/>
  <c r="N57" i="7"/>
  <c r="FT57" i="7"/>
  <c r="N58" i="7"/>
  <c r="BS57" i="7"/>
  <c r="BG58" i="7"/>
  <c r="GF58" i="7"/>
  <c r="BA57" i="7"/>
  <c r="H58" i="7"/>
  <c r="BJ58" i="7"/>
  <c r="H57" i="7"/>
  <c r="DX58" i="7"/>
  <c r="CT57" i="7"/>
  <c r="W58" i="7"/>
  <c r="HD58" i="7"/>
  <c r="DL58" i="7"/>
  <c r="GL57" i="7"/>
  <c r="AO58" i="7"/>
  <c r="FK58" i="7"/>
  <c r="FQ58" i="7"/>
  <c r="BP58" i="7"/>
  <c r="EY58" i="7"/>
  <c r="AF58" i="7"/>
  <c r="T58" i="7"/>
  <c r="GX58" i="7"/>
  <c r="DF58" i="7"/>
  <c r="FN57" i="7"/>
  <c r="IQ57" i="7"/>
  <c r="GU57" i="7"/>
  <c r="EJ57" i="7"/>
  <c r="DI58" i="7"/>
  <c r="GO57" i="7"/>
  <c r="HG58" i="7"/>
  <c r="ES57" i="7"/>
  <c r="Z57" i="7"/>
  <c r="IB58" i="7"/>
  <c r="IT58" i="7"/>
  <c r="IH57" i="7"/>
  <c r="BV57" i="7"/>
  <c r="GR58" i="7"/>
  <c r="CW57" i="7"/>
  <c r="CE58" i="7"/>
  <c r="BD58" i="7"/>
  <c r="EP57" i="7"/>
  <c r="CH57" i="7"/>
  <c r="FW58" i="7"/>
  <c r="HY58" i="7"/>
  <c r="G53" i="7"/>
  <c r="J59" i="7" s="1"/>
  <c r="HM58" i="7"/>
  <c r="FH58" i="7"/>
  <c r="AL57" i="7"/>
  <c r="HA58" i="7"/>
  <c r="DC58" i="7"/>
  <c r="AX57" i="7"/>
  <c r="EV58" i="7"/>
  <c r="HV58" i="7"/>
  <c r="EA57" i="7"/>
  <c r="M53" i="7"/>
  <c r="AU57" i="7"/>
  <c r="HS57" i="7"/>
  <c r="IN57" i="7"/>
  <c r="AI57" i="7"/>
  <c r="K58" i="7"/>
  <c r="CZ58" i="7"/>
  <c r="AR57" i="7"/>
  <c r="FE58" i="7"/>
  <c r="DR57" i="7"/>
  <c r="BM58" i="7"/>
  <c r="ED57" i="7"/>
  <c r="E58" i="7"/>
  <c r="CN58" i="7"/>
  <c r="FZ57" i="7"/>
  <c r="H59" i="7"/>
  <c r="K59" i="7" s="1"/>
  <c r="N59" i="7" s="1"/>
  <c r="Q59" i="7" s="1"/>
  <c r="T59" i="7" s="1"/>
  <c r="W59" i="7" s="1"/>
  <c r="Z59" i="7" s="1"/>
  <c r="AC59" i="7" s="1"/>
  <c r="AF59" i="7" s="1"/>
  <c r="AI59" i="7" s="1"/>
  <c r="AL59" i="7" s="1"/>
  <c r="AO59" i="7" s="1"/>
  <c r="AR59" i="7" s="1"/>
  <c r="AU59" i="7" s="1"/>
  <c r="AX59" i="7" s="1"/>
  <c r="BA59" i="7" s="1"/>
  <c r="BD59" i="7" s="1"/>
  <c r="BG59" i="7" s="1"/>
  <c r="BJ59" i="7" s="1"/>
  <c r="BM59" i="7" s="1"/>
  <c r="BP59" i="7" s="1"/>
  <c r="BS59" i="7" s="1"/>
  <c r="BV59" i="7" s="1"/>
  <c r="BY59" i="7" s="1"/>
  <c r="CB59" i="7" s="1"/>
  <c r="CE59" i="7" s="1"/>
  <c r="CH59" i="7" s="1"/>
  <c r="CK59" i="7" s="1"/>
  <c r="CN59" i="7" s="1"/>
  <c r="CQ59" i="7" s="1"/>
  <c r="CT59" i="7" s="1"/>
  <c r="CW59" i="7" s="1"/>
  <c r="CZ59" i="7" s="1"/>
  <c r="DC59" i="7" s="1"/>
  <c r="DF59" i="7" s="1"/>
  <c r="DI59" i="7" s="1"/>
  <c r="DL59" i="7" s="1"/>
  <c r="DO59" i="7" s="1"/>
  <c r="DR59" i="7" s="1"/>
  <c r="DU59" i="7" s="1"/>
  <c r="DX59" i="7" s="1"/>
  <c r="EA59" i="7" s="1"/>
  <c r="ED59" i="7" s="1"/>
  <c r="EG59" i="7" s="1"/>
  <c r="EJ59" i="7" s="1"/>
  <c r="EM59" i="7" s="1"/>
  <c r="EP59" i="7" s="1"/>
  <c r="ES59" i="7" s="1"/>
  <c r="EV59" i="7" s="1"/>
  <c r="EY59" i="7" s="1"/>
  <c r="FB59" i="7" s="1"/>
  <c r="FE59" i="7" s="1"/>
  <c r="FH59" i="7" s="1"/>
  <c r="FK59" i="7" s="1"/>
  <c r="FN59" i="7" s="1"/>
  <c r="FQ59" i="7" s="1"/>
  <c r="FT59" i="7" s="1"/>
  <c r="FW59" i="7" s="1"/>
  <c r="FZ59" i="7" s="1"/>
  <c r="GC59" i="7" s="1"/>
  <c r="GF59" i="7" s="1"/>
  <c r="GI59" i="7" s="1"/>
  <c r="GL59" i="7" s="1"/>
  <c r="GO59" i="7" s="1"/>
  <c r="GR59" i="7" s="1"/>
  <c r="GU59" i="7" s="1"/>
  <c r="GX59" i="7" s="1"/>
  <c r="HA59" i="7" s="1"/>
  <c r="HD59" i="7" s="1"/>
  <c r="HG59" i="7" s="1"/>
  <c r="HJ59" i="7" s="1"/>
  <c r="HM59" i="7" s="1"/>
  <c r="HP59" i="7" s="1"/>
  <c r="HS59" i="7" s="1"/>
  <c r="HV59" i="7" s="1"/>
  <c r="HY59" i="7" s="1"/>
  <c r="IB59" i="7" s="1"/>
  <c r="IE59" i="7" s="1"/>
  <c r="IH59" i="7" s="1"/>
  <c r="IK59" i="7" s="1"/>
  <c r="IN59" i="7" s="1"/>
  <c r="IQ59" i="7" s="1"/>
  <c r="IT59" i="7" s="1"/>
  <c r="HJ57" i="7"/>
  <c r="M59" i="7" l="1"/>
  <c r="P59" i="7" s="1"/>
  <c r="S59" i="7" s="1"/>
  <c r="V59" i="7" s="1"/>
  <c r="Y59" i="7" s="1"/>
  <c r="AB59" i="7" s="1"/>
  <c r="AE59" i="7" s="1"/>
  <c r="AH59" i="7" s="1"/>
  <c r="AK59" i="7" s="1"/>
  <c r="AN59" i="7" s="1"/>
  <c r="AQ59" i="7" s="1"/>
  <c r="AT59" i="7" s="1"/>
  <c r="AW59" i="7" s="1"/>
  <c r="AZ59" i="7" s="1"/>
  <c r="BC59" i="7" s="1"/>
  <c r="BF59" i="7" s="1"/>
  <c r="BI59" i="7" s="1"/>
  <c r="BL59" i="7" s="1"/>
  <c r="BO59" i="7" s="1"/>
  <c r="BR59" i="7" s="1"/>
  <c r="BU59" i="7" s="1"/>
  <c r="BX59" i="7" s="1"/>
  <c r="CA59" i="7" s="1"/>
  <c r="CD59" i="7" s="1"/>
  <c r="CG59" i="7" s="1"/>
  <c r="CJ59" i="7" s="1"/>
  <c r="CM59" i="7" s="1"/>
  <c r="CP59" i="7" s="1"/>
  <c r="CS59" i="7" s="1"/>
  <c r="CV59" i="7" s="1"/>
  <c r="CY59" i="7" s="1"/>
  <c r="DB59" i="7" s="1"/>
  <c r="DE59" i="7" s="1"/>
  <c r="DH59" i="7" s="1"/>
  <c r="DK59" i="7" s="1"/>
  <c r="DN59" i="7" s="1"/>
  <c r="DQ59" i="7" s="1"/>
  <c r="DT59" i="7" s="1"/>
  <c r="DW59" i="7" s="1"/>
  <c r="DZ59" i="7" s="1"/>
  <c r="EC59" i="7" s="1"/>
  <c r="EF59" i="7" s="1"/>
  <c r="EI59" i="7" s="1"/>
  <c r="EL59" i="7" s="1"/>
  <c r="EO59" i="7" s="1"/>
  <c r="ER59" i="7" s="1"/>
  <c r="EU59" i="7" s="1"/>
  <c r="EX59" i="7" s="1"/>
  <c r="FA59" i="7" s="1"/>
  <c r="FD59" i="7" s="1"/>
  <c r="FG59" i="7" s="1"/>
  <c r="FJ59" i="7" s="1"/>
  <c r="FM59" i="7" s="1"/>
  <c r="FP59" i="7" s="1"/>
  <c r="FS59" i="7" s="1"/>
  <c r="FV59" i="7" s="1"/>
  <c r="FY59" i="7" s="1"/>
  <c r="GB59" i="7" s="1"/>
  <c r="GE59" i="7" s="1"/>
  <c r="GH59" i="7" s="1"/>
  <c r="GK59" i="7" s="1"/>
  <c r="GN59" i="7" s="1"/>
  <c r="GQ59" i="7" s="1"/>
  <c r="GT59" i="7" s="1"/>
  <c r="GW59" i="7" s="1"/>
  <c r="GZ59" i="7" s="1"/>
  <c r="HC59" i="7" s="1"/>
  <c r="HF59" i="7" s="1"/>
  <c r="HI59" i="7" s="1"/>
  <c r="HL59" i="7" s="1"/>
  <c r="HO59" i="7" s="1"/>
  <c r="HR59" i="7" s="1"/>
  <c r="HU59" i="7" s="1"/>
  <c r="HX59" i="7" s="1"/>
  <c r="IA59" i="7" s="1"/>
  <c r="ID59" i="7" s="1"/>
  <c r="IG59" i="7" s="1"/>
  <c r="IJ59" i="7" s="1"/>
  <c r="IM59" i="7" s="1"/>
  <c r="IP59" i="7" s="1"/>
  <c r="IS59" i="7" s="1"/>
  <c r="IV59" i="7" s="1"/>
  <c r="C57" i="7"/>
  <c r="C58" i="7"/>
  <c r="B59" i="7" s="1"/>
</calcChain>
</file>

<file path=xl/sharedStrings.xml><?xml version="1.0" encoding="utf-8"?>
<sst xmlns="http://schemas.openxmlformats.org/spreadsheetml/2006/main" count="988" uniqueCount="297">
  <si>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</si>
  <si>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</si>
  <si>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</si>
  <si>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</si>
  <si>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</si>
  <si>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</si>
  <si>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</si>
  <si>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</si>
  <si>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</si>
  <si>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</si>
  <si>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</si>
  <si>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</si>
  <si>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</si>
  <si>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</si>
  <si>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</si>
  <si>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</si>
  <si>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</si>
  <si>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</si>
  <si>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</si>
  <si>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</si>
  <si>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</si>
  <si>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</si>
  <si>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</si>
  <si>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</si>
  <si>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</si>
  <si>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</si>
  <si>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</si>
  <si>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</si>
  <si>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</si>
  <si>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</si>
  <si>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</si>
  <si>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</si>
  <si>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</si>
  <si>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</si>
  <si>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</si>
  <si>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</si>
  <si>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</si>
  <si>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</si>
  <si>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</si>
  <si>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</si>
  <si>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</si>
  <si>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</si>
  <si>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</si>
  <si>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</si>
  <si>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</si>
  <si>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</si>
  <si>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</si>
  <si>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</si>
  <si>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</si>
  <si>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</si>
  <si>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</si>
  <si>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</si>
  <si>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</si>
  <si>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</si>
  <si>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</si>
  <si>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</si>
  <si>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</si>
  <si>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</si>
  <si>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</si>
  <si>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</si>
  <si>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</si>
  <si>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</si>
  <si>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</si>
  <si>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</si>
  <si>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</si>
  <si>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</si>
  <si>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</si>
  <si>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</si>
  <si>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</si>
  <si>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</si>
  <si>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</si>
  <si>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</si>
  <si>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</si>
  <si>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</si>
  <si>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</si>
  <si>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</si>
  <si>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</si>
  <si>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</si>
  <si>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</si>
  <si>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</si>
  <si>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</si>
  <si>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</si>
  <si>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</si>
  <si>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</si>
  <si>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</si>
  <si>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</si>
  <si>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</si>
  <si>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</si>
  <si>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</si>
  <si>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</si>
  <si>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</si>
  <si>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</si>
  <si>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</si>
  <si>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</si>
  <si>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</si>
  <si>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</si>
  <si>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</si>
  <si>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</si>
  <si>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</si>
  <si>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</si>
  <si>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</si>
  <si>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</si>
  <si>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</si>
  <si>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</si>
  <si>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</si>
  <si>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</si>
  <si>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</si>
  <si>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</si>
  <si>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</si>
  <si>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</si>
  <si>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</si>
  <si>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</si>
  <si>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</si>
  <si>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</si>
  <si>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</si>
  <si>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</si>
  <si>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</si>
  <si>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</si>
  <si>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</si>
  <si>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</si>
  <si>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</si>
  <si>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</si>
  <si>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</si>
  <si>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</si>
  <si>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</si>
  <si>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</si>
  <si>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</si>
  <si>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</si>
  <si>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</si>
  <si>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</si>
  <si>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</si>
  <si>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</si>
  <si>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</si>
  <si>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</si>
  <si>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</si>
  <si>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</si>
  <si>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</si>
  <si>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</si>
  <si>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</si>
  <si>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</si>
  <si>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</si>
  <si>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</si>
  <si>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</si>
  <si>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</si>
  <si>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</si>
  <si>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</si>
  <si>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</si>
  <si>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</si>
  <si>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</si>
  <si>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</si>
  <si>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</si>
  <si>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</si>
  <si>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</si>
  <si>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</si>
  <si>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</si>
  <si>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</si>
  <si>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</si>
  <si>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</si>
  <si>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</si>
  <si>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</si>
  <si>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</si>
  <si>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</si>
  <si>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</si>
  <si>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</si>
  <si>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</si>
  <si>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</si>
  <si>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</si>
  <si>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</si>
  <si>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</si>
  <si>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</si>
  <si>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</si>
  <si>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</si>
  <si>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</si>
  <si>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</si>
  <si>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</si>
  <si>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M</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</si>
  <si>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</si>
  <si>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</si>
  <si>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</si>
  <si>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</si>
  <si>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1.11</t>
  </si>
  <si>
    <t>1.12</t>
  </si>
  <si>
    <t>1.13</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</si>
  <si>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</si>
  <si>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</si>
  <si>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</si>
  <si>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</si>
  <si>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</si>
  <si>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</si>
  <si>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</si>
  <si>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</si>
  <si>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</si>
  <si>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</si>
  <si>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</si>
  <si>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</si>
  <si>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M3XKM</t>
  </si>
  <si>
    <t>M2</t>
  </si>
  <si>
    <t>Conf. Prancha</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</si>
  <si>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</si>
  <si>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</si>
  <si>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</si>
  <si>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</si>
  <si>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</si>
  <si>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</si>
  <si>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</si>
  <si>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</si>
  <si>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</si>
  <si>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</si>
  <si>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</si>
  <si>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</si>
  <si>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</si>
  <si>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</si>
  <si>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</si>
  <si>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</si>
  <si>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</si>
  <si>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</si>
  <si>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</si>
  <si>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</si>
  <si>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</si>
  <si>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</si>
  <si>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</si>
  <si>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</si>
  <si>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</si>
  <si>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</si>
  <si>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</si>
  <si>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</si>
  <si>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</si>
  <si>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</si>
  <si>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</si>
  <si>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</si>
  <si>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</si>
  <si>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</si>
  <si>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</si>
  <si>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</si>
  <si>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</si>
  <si>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</si>
  <si>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Engenheiro Civil Cristiano Coral CREA SC 99479-8</t>
  </si>
  <si>
    <t>Mariano Mazzuco Neto</t>
  </si>
  <si>
    <t>Prefeito Municipal de Araranguá</t>
  </si>
  <si>
    <t>40 cm de largura x circunferência do tubo + 25% de transpasse</t>
  </si>
  <si>
    <t>PAVIMENTAÇÃO COM CBUQ RUAS DO BAIRRO JARDIM DAS AVENIDAS - BRDE</t>
  </si>
  <si>
    <t>ASSENTAMENTO DE TUBO DE CONCRETO PARA REDES COLETORAS DE ÁGUAS PLUVIAIS, DIÂMETRO DE 300 MM, JUNTA RÍGIDA, INSTALADO EM LOCAL COM BAIXO NÍVEL DE INTERFERÊNCIAS (NÃO INCLUI FORNECIMENTO). AF_12/2015 COM BIDIM</t>
  </si>
  <si>
    <t>ASSENTAMENTO DE TUBO DE CONCRETO PARA REDES COLETORAS DE ÁGUAS PLUVIAIS, DIÂMETRO DE 500 MM, JUNTA RÍGIDA, INSTALADO EM LOCAL COM BAIXO NÍVEL DE INTERFERÊNCIAS (NÃO INCLUI FORNECIMENTO). AF_12/2015 COM BIDIM</t>
  </si>
  <si>
    <t>ASSENTAMENTO DE TUBO DE CONCRETO PARA REDES COLETORAS DE ÁGUAS PLUVIAIS, DIÂMETRO DE 800 MM, JUNTA RÍGIDA, INSTALADO EM LOCAL COM BAIXO NÍVEL DE INTERFERÊNCIAS (NÃO INCLUI FORNECIMENTO). AF_12/2015 COM BIDIM</t>
  </si>
  <si>
    <t>2.1</t>
  </si>
  <si>
    <t>REGULARIZAÇÃO E COMPACTAÇÃO DO SUB-LEITO ATÉ 20 CM</t>
  </si>
  <si>
    <t>2.2</t>
  </si>
  <si>
    <t>2.4</t>
  </si>
  <si>
    <t>BRITA GRADUADA-  TRANSPORTE 20 KM</t>
  </si>
  <si>
    <t>2.5</t>
  </si>
  <si>
    <t>EXECUÇÃO DE IMPRIMAÇÃO COM ASFALTO DILUÍDO CM-30. TAXA 1,0 L/M2</t>
  </si>
  <si>
    <t>2.6</t>
  </si>
  <si>
    <t>PINTURA DE LIGAÇÃO EXECUÇÃO DE LIGANTE COM EMULSÃO ASFÁLTICA RR-2C.  RR-2C APLICAÇÃO TX 0,5L/m2</t>
  </si>
  <si>
    <t>2.7</t>
  </si>
  <si>
    <t>T</t>
  </si>
  <si>
    <t>2.8</t>
  </si>
  <si>
    <t>FORNECIMENTO ASSENTAMENTO DE MEIO FIO PRÉ-MOLDADO 15X12X30X100 CM</t>
  </si>
  <si>
    <t>VOL. AREIA x DMT</t>
  </si>
  <si>
    <t>FORNECIMENTO E EXECUÇÃO DE: A) PASSEIO EM PISO INTERTRAVADO PODOTÁTIL - ALERTA E GUIA, COM BLOCO RETANGULAR COR NATURAL DE 20 X 20 X 10 CM, ESPESSURA 6 CM; B) CAMADA DE ASSENTAMENTO EM PÓ DE PEDRA, ESPESSURA MÍN. DE 5C; C0 MATERIAL DE REJUNTE</t>
  </si>
  <si>
    <t>Orçamento</t>
  </si>
  <si>
    <t>2.3</t>
  </si>
  <si>
    <t>vol*dmt</t>
  </si>
  <si>
    <t>2.9</t>
  </si>
  <si>
    <t xml:space="preserve">FORNECIMENTO E ASSETAMENTO DE MEIO FIO PRÉ MODADDO DE TRAVAMENTO 10X20X10X100CM </t>
  </si>
  <si>
    <t>JARDIM DAS AVENIDAS</t>
  </si>
  <si>
    <t>RUA MACEIO</t>
  </si>
  <si>
    <t>PAVIMENTAÇÃO COM LAJOTAS SEXTAVADAS RUA MACEIO</t>
  </si>
  <si>
    <t>MACEIO</t>
  </si>
  <si>
    <t>1.19</t>
  </si>
  <si>
    <t>1.20</t>
  </si>
  <si>
    <t>CAIXA COLETORA, 1,20X1,20X1,50M, COM FUNDO E TAMPA DE CONCRETO E PAREDES EM ALVENARIA</t>
  </si>
  <si>
    <t>74206/001</t>
  </si>
  <si>
    <t xml:space="preserve"> CAIXA DE LIGAÇÃO COM FUNDO E TAMPA DE CONCRETO E PAREDES EM ALVENARIA, CONF. PROJETO </t>
  </si>
  <si>
    <t>74206/002</t>
  </si>
  <si>
    <t>Limite SINAPI 03/2018 Onerado SC</t>
  </si>
  <si>
    <r>
      <t>FORNECIMENTO E ASSENTAMENTO DE</t>
    </r>
    <r>
      <rPr>
        <b/>
        <sz val="11"/>
        <color rgb="FFFF0000"/>
        <rFont val="Arial"/>
        <family val="2"/>
      </rPr>
      <t xml:space="preserve"> BRITA 3/4 </t>
    </r>
    <r>
      <rPr>
        <sz val="11"/>
        <rFont val="Arial"/>
        <family val="2"/>
      </rPr>
      <t>DRENOS E FILTROS  - ESPESSURA DE 10 CM</t>
    </r>
  </si>
  <si>
    <r>
      <t xml:space="preserve">EXECUÇÃO E COMPACTAÇÃO DE BASE E OU SUB BASE COM </t>
    </r>
    <r>
      <rPr>
        <sz val="11"/>
        <color rgb="FFFF0000"/>
        <rFont val="Arial"/>
        <family val="2"/>
      </rPr>
      <t>BRITA GRADUADA</t>
    </r>
    <r>
      <rPr>
        <sz val="11"/>
        <rFont val="Arial"/>
        <family val="2"/>
      </rPr>
      <t xml:space="preserve"> SIMPLES - EXCLUSIVE CARGA E TRANSPORTE. AF_09/2017</t>
    </r>
  </si>
  <si>
    <r>
      <t xml:space="preserve">TRANSPORTE COM CAMINHÃO BASCULANE, EM VIA URBANA PAVIMENTADA -  </t>
    </r>
    <r>
      <rPr>
        <b/>
        <sz val="11"/>
        <color rgb="FFFF0000"/>
        <rFont val="Arial"/>
        <family val="2"/>
      </rPr>
      <t>AREIA</t>
    </r>
    <r>
      <rPr>
        <sz val="11"/>
        <rFont val="Arial"/>
        <family val="2"/>
      </rPr>
      <t xml:space="preserve"> DMT =20Km</t>
    </r>
  </si>
  <si>
    <r>
      <t>PLACA ESMALTADA PARA IDENTIFICAÇÃO NR DE RUA, DIMENSÕES 50X25CM -</t>
    </r>
    <r>
      <rPr>
        <b/>
        <sz val="11"/>
        <color rgb="FFFF0000"/>
        <rFont val="Arial"/>
        <family val="2"/>
      </rPr>
      <t xml:space="preserve"> INCLUSO TUBO DE SUPORTE</t>
    </r>
  </si>
  <si>
    <t>MACADAME - TRANSPORTE 20 KM</t>
  </si>
  <si>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</si>
  <si>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r>
      <t>FORNECIMENTO CONCRETO ASFÁLTICO COM ASFALTO POLÍMERO - FAIXA C - AREIA E BRITA COMERCIAIS (</t>
    </r>
    <r>
      <rPr>
        <b/>
        <sz val="11"/>
        <color rgb="FFFF0000"/>
        <rFont val="Arial"/>
        <family val="2"/>
      </rPr>
      <t>CBUQ</t>
    </r>
    <r>
      <rPr>
        <sz val="11"/>
        <rFont val="Arial"/>
        <family val="2"/>
      </rPr>
      <t>) EXCLUSIVE CAP E TRANSPORTE</t>
    </r>
  </si>
  <si>
    <t>2.10</t>
  </si>
  <si>
    <r>
      <t xml:space="preserve">EXECUÇÃO E COMPACTAÇÃO DE BASE E OU SUB BASE COM </t>
    </r>
    <r>
      <rPr>
        <b/>
        <sz val="11"/>
        <color rgb="FFFF0000"/>
        <rFont val="Arial"/>
        <family val="2"/>
      </rPr>
      <t xml:space="preserve">MACADAME SECO </t>
    </r>
    <r>
      <rPr>
        <sz val="11"/>
        <rFont val="Arial"/>
        <family val="2"/>
      </rPr>
      <t>- EXCLUSIVE ESCAVAÇÃO, CARGA E TRANSPORTE. AF_09/2017 -  ESPE. = 13 CM</t>
    </r>
  </si>
  <si>
    <t>2.11</t>
  </si>
  <si>
    <t>INS41899</t>
  </si>
  <si>
    <t>TxKM</t>
  </si>
  <si>
    <r>
      <rPr>
        <b/>
        <sz val="11"/>
        <color rgb="FFFF0000"/>
        <rFont val="Arial"/>
        <family val="2"/>
      </rPr>
      <t xml:space="preserve">TRANSPORTE </t>
    </r>
    <r>
      <rPr>
        <sz val="11"/>
        <rFont val="Arial"/>
        <family val="2"/>
      </rPr>
      <t>COM CAMINHÃO BASCULANTE DE 10 M3, EM VIA URBANA PAVIMENTADA, DMT ATÉ 30 KM (UNIDADE: TXKM). AF_12/20166</t>
    </r>
  </si>
  <si>
    <t>SINAPI 95878</t>
  </si>
  <si>
    <t>REDUTOR</t>
  </si>
  <si>
    <t>Limite SINAPI 11/2018 Onerado SC</t>
  </si>
  <si>
    <r>
      <t xml:space="preserve">TUBO DE CONCRETO SIMPLES, CLASSE- PS1, MACHO/FEMEA, DN </t>
    </r>
    <r>
      <rPr>
        <b/>
        <sz val="11"/>
        <color rgb="FFFF0000"/>
        <rFont val="Arial"/>
        <family val="2"/>
      </rPr>
      <t>300 MM</t>
    </r>
    <r>
      <rPr>
        <b/>
        <sz val="11"/>
        <rFont val="Arial"/>
        <family val="2"/>
      </rPr>
      <t>, PARA AGUAS PLUVIAIS (NBR 8890)</t>
    </r>
  </si>
  <si>
    <r>
      <t xml:space="preserve">TUBO DE CONCRETO SIMPLES, CLASSE- PS1, MACHO/FEMEA, DN </t>
    </r>
    <r>
      <rPr>
        <b/>
        <sz val="11"/>
        <color rgb="FFFF0000"/>
        <rFont val="Arial"/>
        <family val="2"/>
      </rPr>
      <t>400 MM</t>
    </r>
    <r>
      <rPr>
        <b/>
        <sz val="11"/>
        <rFont val="Arial"/>
        <family val="2"/>
      </rPr>
      <t>, PARA AGUAS PLUVIAIS (NBR 8890)</t>
    </r>
  </si>
  <si>
    <r>
      <t xml:space="preserve">TUBO DE CONCRETO SIMPLES, CLASSE- PS1, MACHO/FEMEA, DN </t>
    </r>
    <r>
      <rPr>
        <b/>
        <sz val="11"/>
        <color rgb="FFFF0000"/>
        <rFont val="Arial"/>
        <family val="2"/>
      </rPr>
      <t>500 MM</t>
    </r>
    <r>
      <rPr>
        <b/>
        <sz val="11"/>
        <rFont val="Arial"/>
        <family val="2"/>
      </rPr>
      <t>, PARA AGUAS PLUVIAIS (NBR 8890)</t>
    </r>
  </si>
  <si>
    <r>
      <t>TUBO DE CONCRETO SIMPLES, CLASSE- PS1, MACHO/FEMEA, DN</t>
    </r>
    <r>
      <rPr>
        <b/>
        <sz val="11"/>
        <color rgb="FFFF0000"/>
        <rFont val="Arial"/>
        <family val="2"/>
      </rPr>
      <t xml:space="preserve"> 600 MM</t>
    </r>
    <r>
      <rPr>
        <b/>
        <sz val="11"/>
        <rFont val="Arial"/>
        <family val="2"/>
      </rPr>
      <t>, PARA AGUAS PLUVIAIS (NBR 8890)</t>
    </r>
  </si>
  <si>
    <t>LOCAL E DATA: Ararangua, 08 de MARÇO de 2019</t>
  </si>
  <si>
    <t>JANEIRO DE 2019 (Obs. Utilizado SICRO JULHO/2018 Onerado, por ausência de mais recentes, e dispensado atualização de custos para a data base considerada)</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</si>
</sst>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R$&quot;* #,##0.00_-;\-&quot;R$&quot;* #,##0.00_-;_-&quot;R$&quot;* &quot;-&quot;??_-;_-@_-"/>
    <numFmt numFmtId="43" formatCode="_-* #,##0.00_-;\-* #,##0.00_-;_-* &quot;-&quot;??_-;_-@_-"/>
    <numFmt numFmtId="164" formatCode="_-&quot;R$&quot;\ * #,##0.00_-;\-&quot;R$&quot;\ * #,##0.00_-;_-&quot;R$&quot;\ * &quot;-&quot;??_-;_-@_-"/>
    <numFmt numFmtId="165" formatCode="_(* #,##0.00_);_(* \(#,##0.00\);_(* &quot;-&quot;??_);_(@_)"/>
    <numFmt numFmtId="166" formatCode="_(* #,##0.0000_);_(* \(#,##0.0000\);_(* &quot;-&quot;??_);_(@_)"/>
    <numFmt numFmtId="167" formatCode="_(&quot;R$&quot;* #,##0.00_);_(&quot;R$&quot;* \(#,##0.00\);_(&quot;R$&quot;* &quot;-&quot;??_);_(@_)"/>
    <numFmt numFmtId="168" formatCode="#,##0.0000;[Red]\-#,##0.0000"/>
    <numFmt numFmtId="169" formatCode="#,##0.0"/>
    <numFmt numFmtId="170" formatCode="&quot;R$&quot;\ #,##0.00"/>
  </numFmts>
  <fonts count="51" x14ac:knownFonts="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sz val="11"/>
      <name val="Calibri"/>
      <family val="2"/>
    </font>
    <font>
      <b/>
      <sz val="11"/>
      <color rgb="FFFF0000"/>
      <name val="Arial"/>
      <family val="2"/>
    </font>
    <font>
      <sz val="11"/>
      <color rgb="FFFF0000"/>
      <name val="Arial"/>
      <family val="2"/>
    </font>
    <font>
      <sz val="11"/>
      <color rgb="FF333333"/>
      <name val="Arial"/>
      <family val="2"/>
    </font>
    <font>
      <b/>
      <sz val="20"/>
      <color rgb="FFFF0000"/>
      <name val="Arial"/>
      <family val="2"/>
    </font>
  </fonts>
  <fills count="64">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8E1"/>
        <bgColor indexed="64"/>
      </patternFill>
    </fill>
    <fill>
      <patternFill patternType="solid">
        <fgColor theme="0" tint="-4.9989318521683403E-2"/>
        <bgColor indexed="64"/>
      </patternFill>
    </fill>
  </fills>
  <borders count="62">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23">
    <xf numFmtId="0" fontId="0" fillId="0" borderId="0"/>
    <xf numFmtId="165" fontId="1" fillId="0" borderId="0" applyFont="0" applyFill="0" applyBorder="0" applyAlignment="0" applyProtection="0"/>
    <xf numFmtId="9" fontId="7"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7" fillId="0" borderId="0"/>
    <xf numFmtId="166" fontId="2" fillId="0" borderId="0" applyFont="0" applyFill="0" applyBorder="0" applyAlignment="0" applyProtection="0"/>
    <xf numFmtId="166"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7"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8"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8"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ont="0" applyFill="0" applyBorder="0" applyAlignment="0" applyProtection="0"/>
    <xf numFmtId="0" fontId="35" fillId="0" borderId="0" applyNumberFormat="0" applyFill="0" applyBorder="0" applyAlignment="0" applyProtection="0"/>
    <xf numFmtId="166" fontId="2" fillId="0" borderId="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393">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5" fontId="5" fillId="6" borderId="13" xfId="10" applyNumberFormat="1" applyFont="1" applyFill="1" applyBorder="1" applyAlignment="1" applyProtection="1">
      <alignment horizontal="centerContinuous" vertical="center" shrinkToFit="1"/>
      <protection locked="0"/>
    </xf>
    <xf numFmtId="165"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5" fontId="5" fillId="6" borderId="17" xfId="10" applyNumberFormat="1" applyFont="1" applyFill="1" applyBorder="1" applyAlignment="1" applyProtection="1">
      <alignment horizontal="centerContinuous" vertical="center" shrinkToFit="1"/>
      <protection locked="0"/>
    </xf>
    <xf numFmtId="165"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5"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5"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5"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5"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5" fontId="18" fillId="0" borderId="0" xfId="10" applyNumberFormat="1" applyFont="1" applyBorder="1" applyAlignment="1" applyProtection="1">
      <alignment horizontal="center"/>
    </xf>
    <xf numFmtId="165"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5" fontId="5" fillId="0" borderId="0" xfId="10" applyNumberFormat="1" applyFont="1" applyFill="1" applyBorder="1" applyAlignment="1" applyProtection="1">
      <alignment vertical="center"/>
    </xf>
    <xf numFmtId="165"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5"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5" fontId="18" fillId="0" borderId="0" xfId="10" applyNumberFormat="1" applyFont="1" applyFill="1" applyBorder="1" applyAlignment="1" applyProtection="1"/>
    <xf numFmtId="165" fontId="9" fillId="0" borderId="0" xfId="312" applyFont="1" applyProtection="1"/>
    <xf numFmtId="0" fontId="9" fillId="0" borderId="0" xfId="7" applyFont="1" applyProtection="1"/>
    <xf numFmtId="165"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9" fontId="5" fillId="0" borderId="45" xfId="313" applyNumberFormat="1" applyFont="1" applyBorder="1" applyAlignment="1" applyProtection="1">
      <alignment horizontal="right" vertical="center" shrinkToFit="1"/>
      <protection hidden="1"/>
    </xf>
    <xf numFmtId="169"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5" fontId="5" fillId="2" borderId="9" xfId="312" applyFont="1" applyFill="1" applyBorder="1" applyProtection="1"/>
    <xf numFmtId="165"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5"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5" fontId="5" fillId="2" borderId="0" xfId="312" applyFont="1" applyFill="1" applyBorder="1" applyProtection="1"/>
    <xf numFmtId="165"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5"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5"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5"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5" fontId="5" fillId="0" borderId="0" xfId="312" applyFont="1" applyBorder="1" applyAlignment="1" applyProtection="1"/>
    <xf numFmtId="165" fontId="5" fillId="0" borderId="0" xfId="312" applyFont="1" applyAlignment="1" applyProtection="1"/>
    <xf numFmtId="165" fontId="18" fillId="0" borderId="0" xfId="312" applyFont="1" applyBorder="1" applyAlignment="1" applyProtection="1"/>
    <xf numFmtId="165"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5"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6" fillId="0" borderId="0" xfId="322" applyFont="1" applyFill="1" applyAlignment="1" applyProtection="1">
      <alignment horizontal="center" vertical="center"/>
    </xf>
    <xf numFmtId="165" fontId="8" fillId="0" borderId="8" xfId="4" applyFont="1" applyFill="1" applyBorder="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5" fontId="44" fillId="0" borderId="0" xfId="4" applyFont="1" applyFill="1" applyBorder="1" applyAlignment="1">
      <alignment vertical="center"/>
    </xf>
    <xf numFmtId="165" fontId="8" fillId="0" borderId="0" xfId="4" applyFont="1" applyFill="1" applyBorder="1" applyAlignment="1">
      <alignment vertical="center"/>
    </xf>
    <xf numFmtId="165"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5"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5" fontId="44" fillId="0" borderId="0" xfId="4" applyFont="1" applyFill="1" applyBorder="1" applyAlignment="1">
      <alignment vertical="center" wrapText="1"/>
    </xf>
    <xf numFmtId="165"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5" fontId="8" fillId="0" borderId="0" xfId="4" applyFont="1" applyFill="1" applyBorder="1" applyAlignment="1">
      <alignment horizontal="left" vertical="center"/>
    </xf>
    <xf numFmtId="165" fontId="44" fillId="0" borderId="0" xfId="4" applyFont="1" applyFill="1" applyBorder="1" applyAlignment="1">
      <alignment horizontal="right" vertical="center" wrapText="1"/>
    </xf>
    <xf numFmtId="165"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5" fontId="8" fillId="0" borderId="0" xfId="4" applyFont="1" applyFill="1" applyBorder="1" applyAlignment="1">
      <alignment horizontal="right" vertical="center"/>
    </xf>
    <xf numFmtId="166" fontId="8" fillId="4" borderId="8" xfId="4" applyNumberFormat="1" applyFont="1" applyFill="1" applyBorder="1" applyAlignment="1">
      <alignment horizontal="center" vertical="center"/>
    </xf>
    <xf numFmtId="0" fontId="44" fillId="0" borderId="0" xfId="3" applyNumberFormat="1" applyFont="1" applyFill="1" applyBorder="1" applyAlignment="1"/>
    <xf numFmtId="0" fontId="44" fillId="0" borderId="0" xfId="3" applyFont="1" applyFill="1" applyBorder="1" applyAlignment="1"/>
    <xf numFmtId="165" fontId="44" fillId="0" borderId="0" xfId="4" applyFont="1" applyFill="1" applyBorder="1" applyAlignment="1"/>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57" borderId="56"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5" fontId="44" fillId="58" borderId="8" xfId="4" applyFont="1" applyFill="1" applyBorder="1" applyAlignment="1">
      <alignment horizontal="center" vertical="center" wrapText="1"/>
    </xf>
    <xf numFmtId="165" fontId="8" fillId="57" borderId="57"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5" fontId="44" fillId="0" borderId="8" xfId="4" applyFont="1" applyFill="1" applyBorder="1" applyAlignment="1">
      <alignment horizontal="center" vertical="center" wrapText="1"/>
    </xf>
    <xf numFmtId="165" fontId="44" fillId="0" borderId="8" xfId="1" applyFont="1" applyFill="1" applyBorder="1" applyAlignment="1">
      <alignment horizontal="center" vertical="center" wrapText="1"/>
    </xf>
    <xf numFmtId="165" fontId="44" fillId="0" borderId="8" xfId="4" applyFont="1" applyFill="1" applyBorder="1" applyAlignment="1">
      <alignment horizontal="right" vertical="center" wrapText="1"/>
    </xf>
    <xf numFmtId="165" fontId="44" fillId="0" borderId="57" xfId="4" applyFont="1" applyFill="1" applyBorder="1" applyAlignment="1">
      <alignment horizontal="right" vertical="center" wrapText="1"/>
    </xf>
    <xf numFmtId="165" fontId="8" fillId="0" borderId="57" xfId="4" applyFont="1" applyFill="1" applyBorder="1" applyAlignment="1">
      <alignment horizontal="center" vertical="center" wrapText="1"/>
    </xf>
    <xf numFmtId="0" fontId="44" fillId="0" borderId="0" xfId="3" applyFont="1" applyFill="1" applyAlignment="1">
      <alignment horizontal="center" vertical="center" wrapText="1"/>
    </xf>
    <xf numFmtId="49" fontId="44" fillId="3" borderId="8" xfId="3" applyNumberFormat="1" applyFont="1" applyFill="1" applyBorder="1" applyAlignment="1">
      <alignment horizontal="center" vertical="center" wrapText="1"/>
    </xf>
    <xf numFmtId="0" fontId="44" fillId="3" borderId="8" xfId="3" applyNumberFormat="1" applyFont="1" applyFill="1" applyBorder="1" applyAlignment="1">
      <alignment horizontal="center" vertical="center" wrapText="1"/>
    </xf>
    <xf numFmtId="0" fontId="44" fillId="3" borderId="8" xfId="3" applyFont="1" applyFill="1" applyBorder="1" applyAlignment="1">
      <alignment horizontal="left" vertical="center" wrapText="1"/>
    </xf>
    <xf numFmtId="0" fontId="44" fillId="3" borderId="8" xfId="3" applyFont="1" applyFill="1" applyBorder="1" applyAlignment="1">
      <alignment horizontal="center" vertical="center" wrapText="1"/>
    </xf>
    <xf numFmtId="165" fontId="44" fillId="3" borderId="8" xfId="1" applyFont="1" applyFill="1" applyBorder="1" applyAlignment="1">
      <alignment horizontal="center" vertical="center" wrapText="1"/>
    </xf>
    <xf numFmtId="165" fontId="44" fillId="3" borderId="8" xfId="4" applyFont="1" applyFill="1" applyBorder="1" applyAlignment="1">
      <alignment horizontal="right" vertical="center" wrapText="1"/>
    </xf>
    <xf numFmtId="165" fontId="44" fillId="3" borderId="57" xfId="4" applyFont="1" applyFill="1" applyBorder="1" applyAlignment="1">
      <alignment horizontal="right" vertical="center" wrapText="1"/>
    </xf>
    <xf numFmtId="165" fontId="8" fillId="3" borderId="57"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5" fontId="8" fillId="59" borderId="8" xfId="4" applyFont="1" applyFill="1" applyBorder="1" applyAlignment="1">
      <alignment horizontal="center" vertical="center" wrapText="1"/>
    </xf>
    <xf numFmtId="165" fontId="8" fillId="0" borderId="8" xfId="1" applyFont="1" applyFill="1" applyBorder="1" applyAlignment="1">
      <alignment horizontal="center" vertical="center" wrapText="1"/>
    </xf>
    <xf numFmtId="165" fontId="8" fillId="0" borderId="8" xfId="4" applyFont="1" applyFill="1" applyBorder="1" applyAlignment="1">
      <alignment horizontal="right" vertical="center" wrapText="1"/>
    </xf>
    <xf numFmtId="165" fontId="8" fillId="0" borderId="57" xfId="4" applyFont="1" applyFill="1" applyBorder="1" applyAlignment="1">
      <alignment horizontal="right" vertical="center" wrapText="1"/>
    </xf>
    <xf numFmtId="165"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0" fontId="47" fillId="0" borderId="8" xfId="3" applyNumberFormat="1" applyFont="1" applyFill="1" applyBorder="1" applyAlignment="1">
      <alignment horizontal="center" vertical="center" wrapText="1"/>
    </xf>
    <xf numFmtId="0" fontId="48" fillId="0" borderId="8" xfId="3" applyFont="1" applyFill="1" applyBorder="1" applyAlignment="1">
      <alignment horizontal="left" vertical="center" wrapText="1"/>
    </xf>
    <xf numFmtId="0" fontId="48" fillId="0" borderId="8" xfId="3" applyNumberFormat="1" applyFont="1" applyFill="1" applyBorder="1" applyAlignment="1">
      <alignment horizontal="center" vertical="center" wrapText="1"/>
    </xf>
    <xf numFmtId="165" fontId="8" fillId="0" borderId="54" xfId="4" applyFont="1" applyFill="1" applyBorder="1" applyAlignment="1">
      <alignment horizontal="center" vertical="center" wrapText="1"/>
    </xf>
    <xf numFmtId="165" fontId="8" fillId="0" borderId="7" xfId="4" applyFont="1" applyFill="1" applyBorder="1" applyAlignment="1">
      <alignment horizontal="center" vertical="center" wrapText="1"/>
    </xf>
    <xf numFmtId="165" fontId="44" fillId="0" borderId="57" xfId="4" applyFont="1" applyFill="1" applyBorder="1" applyAlignment="1">
      <alignment horizontal="center" vertical="center" wrapText="1"/>
    </xf>
    <xf numFmtId="165" fontId="8" fillId="3" borderId="5" xfId="4" applyFont="1" applyFill="1" applyBorder="1" applyAlignment="1">
      <alignment horizontal="right" vertical="center" wrapText="1"/>
    </xf>
    <xf numFmtId="165" fontId="8" fillId="0" borderId="5" xfId="4" applyFont="1" applyFill="1" applyBorder="1" applyAlignment="1">
      <alignment horizontal="right" vertical="center" wrapText="1"/>
    </xf>
    <xf numFmtId="0" fontId="49" fillId="0" borderId="0" xfId="0" applyFont="1"/>
    <xf numFmtId="0" fontId="8" fillId="0" borderId="44" xfId="0" applyFont="1" applyFill="1" applyBorder="1" applyAlignment="1" applyProtection="1">
      <alignment horizontal="center" vertical="center"/>
      <protection locked="0"/>
    </xf>
    <xf numFmtId="165" fontId="8" fillId="0" borderId="5" xfId="4" applyFont="1" applyFill="1" applyBorder="1" applyAlignment="1">
      <alignment horizontal="center" vertical="center" wrapText="1"/>
    </xf>
    <xf numFmtId="165" fontId="44" fillId="3" borderId="58" xfId="4" applyFont="1" applyFill="1" applyBorder="1" applyAlignment="1">
      <alignment horizontal="right" vertical="center" wrapText="1"/>
    </xf>
    <xf numFmtId="165" fontId="44" fillId="3" borderId="59" xfId="4" applyFont="1" applyFill="1" applyBorder="1" applyAlignment="1">
      <alignment horizontal="right" vertical="center" wrapText="1"/>
    </xf>
    <xf numFmtId="165" fontId="8" fillId="3" borderId="59"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70" fontId="44" fillId="0" borderId="0" xfId="3" applyNumberFormat="1" applyFont="1" applyFill="1" applyBorder="1" applyAlignment="1">
      <alignment vertical="center"/>
    </xf>
    <xf numFmtId="0" fontId="44" fillId="0" borderId="0" xfId="3" applyFont="1" applyFill="1" applyBorder="1" applyAlignment="1">
      <alignment horizontal="center"/>
    </xf>
    <xf numFmtId="44"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8" fillId="0" borderId="0" xfId="3" applyNumberFormat="1" applyFont="1" applyFill="1"/>
    <xf numFmtId="0" fontId="44" fillId="0" borderId="0" xfId="3" applyFont="1" applyFill="1"/>
    <xf numFmtId="165" fontId="48" fillId="60" borderId="8" xfId="4" applyFont="1" applyFill="1" applyBorder="1" applyAlignment="1">
      <alignment horizontal="right" vertical="center" wrapText="1"/>
    </xf>
    <xf numFmtId="165" fontId="47" fillId="59" borderId="8" xfId="4" applyFont="1" applyFill="1" applyBorder="1" applyAlignment="1">
      <alignment horizontal="center" vertical="center" wrapText="1"/>
    </xf>
    <xf numFmtId="0" fontId="48" fillId="0" borderId="37" xfId="3" applyNumberFormat="1" applyFont="1" applyFill="1" applyBorder="1" applyAlignment="1">
      <alignment horizontal="center" vertical="center" wrapText="1"/>
    </xf>
    <xf numFmtId="165" fontId="48" fillId="0" borderId="8" xfId="4" applyFont="1" applyFill="1" applyBorder="1" applyAlignment="1">
      <alignment horizontal="right" vertical="center" wrapText="1"/>
    </xf>
    <xf numFmtId="165" fontId="48" fillId="61" borderId="8" xfId="4" applyFont="1" applyFill="1" applyBorder="1" applyAlignment="1">
      <alignment horizontal="right" vertical="center" wrapText="1"/>
    </xf>
    <xf numFmtId="165" fontId="48" fillId="62" borderId="8" xfId="4" applyFont="1" applyFill="1" applyBorder="1" applyAlignment="1">
      <alignment horizontal="right" vertical="center" wrapText="1"/>
    </xf>
    <xf numFmtId="165" fontId="48" fillId="59" borderId="8" xfId="4" applyFont="1" applyFill="1" applyBorder="1" applyAlignment="1">
      <alignment horizontal="center" vertical="center" wrapText="1"/>
    </xf>
    <xf numFmtId="165" fontId="48" fillId="0" borderId="8" xfId="1" applyFont="1" applyFill="1" applyBorder="1" applyAlignment="1">
      <alignment horizontal="center" vertical="center" wrapText="1"/>
    </xf>
    <xf numFmtId="0" fontId="8" fillId="0" borderId="37" xfId="0" applyFont="1" applyFill="1" applyBorder="1" applyAlignment="1" applyProtection="1">
      <alignment horizontal="center" vertical="center"/>
      <protection locked="0"/>
    </xf>
    <xf numFmtId="165" fontId="47" fillId="60" borderId="8" xfId="4" applyFont="1" applyFill="1" applyBorder="1" applyAlignment="1">
      <alignment horizontal="right" vertical="center" wrapText="1"/>
    </xf>
    <xf numFmtId="0" fontId="50" fillId="0" borderId="0" xfId="3" applyFont="1" applyFill="1" applyBorder="1" applyAlignment="1">
      <alignment vertical="center" wrapText="1"/>
    </xf>
    <xf numFmtId="0" fontId="44" fillId="63" borderId="5" xfId="3" applyFont="1" applyFill="1" applyBorder="1" applyAlignment="1">
      <alignment horizontal="center" vertical="center"/>
    </xf>
    <xf numFmtId="0" fontId="44" fillId="63" borderId="6" xfId="3" applyFont="1" applyFill="1" applyBorder="1" applyAlignment="1">
      <alignment horizontal="center" vertical="center"/>
    </xf>
    <xf numFmtId="0" fontId="44" fillId="63" borderId="7" xfId="3" applyFont="1" applyFill="1" applyBorder="1" applyAlignment="1">
      <alignment horizontal="center" vertical="center"/>
    </xf>
    <xf numFmtId="0" fontId="44" fillId="63" borderId="5" xfId="3" applyFont="1" applyFill="1" applyBorder="1" applyAlignment="1">
      <alignment horizontal="center" vertical="center" wrapText="1"/>
    </xf>
    <xf numFmtId="165" fontId="44" fillId="63" borderId="6" xfId="4" applyFont="1" applyFill="1" applyBorder="1" applyAlignment="1">
      <alignment horizontal="center" vertical="center" wrapText="1"/>
    </xf>
    <xf numFmtId="165" fontId="44" fillId="63" borderId="7" xfId="4" applyFont="1" applyFill="1" applyBorder="1" applyAlignment="1">
      <alignment horizontal="center" vertical="center" wrapText="1"/>
    </xf>
    <xf numFmtId="49" fontId="44" fillId="63" borderId="8" xfId="3" applyNumberFormat="1" applyFont="1" applyFill="1" applyBorder="1" applyAlignment="1">
      <alignment horizontal="center" vertical="center" wrapText="1"/>
    </xf>
    <xf numFmtId="0" fontId="44" fillId="63" borderId="8" xfId="3" applyNumberFormat="1" applyFont="1" applyFill="1" applyBorder="1" applyAlignment="1">
      <alignment horizontal="center" vertical="center" wrapText="1"/>
    </xf>
    <xf numFmtId="0" fontId="44" fillId="63" borderId="8" xfId="3" applyFont="1" applyFill="1" applyBorder="1" applyAlignment="1">
      <alignment horizontal="left" vertical="center" wrapText="1"/>
    </xf>
    <xf numFmtId="0" fontId="44" fillId="63" borderId="8" xfId="3" applyFont="1" applyFill="1" applyBorder="1" applyAlignment="1">
      <alignment horizontal="center" vertical="center" wrapText="1"/>
    </xf>
    <xf numFmtId="165" fontId="44" fillId="63" borderId="8" xfId="4" applyFont="1" applyFill="1" applyBorder="1" applyAlignment="1">
      <alignment horizontal="center" vertical="center" wrapText="1"/>
    </xf>
    <xf numFmtId="165" fontId="44" fillId="63" borderId="8" xfId="1" applyFont="1" applyFill="1" applyBorder="1" applyAlignment="1">
      <alignment horizontal="center" vertical="center" wrapText="1"/>
    </xf>
    <xf numFmtId="2" fontId="8" fillId="0" borderId="0" xfId="3" applyNumberFormat="1" applyFont="1" applyFill="1" applyBorder="1" applyAlignment="1">
      <alignment horizontal="left" vertical="center" wrapText="1"/>
    </xf>
    <xf numFmtId="0" fontId="44" fillId="63" borderId="2" xfId="3" applyNumberFormat="1" applyFont="1" applyFill="1" applyBorder="1" applyAlignment="1">
      <alignment horizontal="center" vertical="center" wrapText="1"/>
    </xf>
    <xf numFmtId="0" fontId="44" fillId="63" borderId="4" xfId="3" applyNumberFormat="1" applyFont="1" applyFill="1" applyBorder="1" applyAlignment="1">
      <alignment horizontal="center" vertical="center" wrapText="1"/>
    </xf>
    <xf numFmtId="0" fontId="44" fillId="63" borderId="2" xfId="3" applyFont="1" applyFill="1" applyBorder="1" applyAlignment="1">
      <alignment horizontal="center" vertical="center" wrapText="1"/>
    </xf>
    <xf numFmtId="0" fontId="44" fillId="63" borderId="4" xfId="3" applyFont="1" applyFill="1" applyBorder="1" applyAlignment="1">
      <alignment horizontal="center" vertical="center" wrapText="1"/>
    </xf>
    <xf numFmtId="0" fontId="44" fillId="63" borderId="1" xfId="3" applyFont="1" applyFill="1" applyBorder="1" applyAlignment="1">
      <alignment horizontal="center" vertical="center" wrapText="1"/>
    </xf>
    <xf numFmtId="0" fontId="44" fillId="63" borderId="3" xfId="3" applyFont="1" applyFill="1" applyBorder="1" applyAlignment="1">
      <alignment horizontal="center" vertical="center" wrapText="1"/>
    </xf>
    <xf numFmtId="0" fontId="44" fillId="63" borderId="8"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i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921">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BRAS03\_AVAN&#199;AR%20CIDADES%202018\JARDIM%20DAS%20AVENENIDA%20RETIFICA&#199;&#195;O%20ASFALTO%201.03.2018\MACEI&#211;%20RUA%20Asfalto\RUA%20%20MACE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VIMENTAÇÃO (2)"/>
      <sheetName val="PISOS"/>
      <sheetName val="MEIO FIO"/>
      <sheetName val="PAVIMENTAÇÃO"/>
      <sheetName val="DRENAGEM"/>
      <sheetName val="CALÇADA"/>
      <sheetName val="SINALIZAÇÃO"/>
    </sheetNames>
    <sheetDataSet>
      <sheetData sheetId="0"/>
      <sheetData sheetId="1"/>
      <sheetData sheetId="2"/>
      <sheetData sheetId="3">
        <row r="8">
          <cell r="G8">
            <v>114.11</v>
          </cell>
        </row>
        <row r="10">
          <cell r="G10">
            <v>6.5613250000000001</v>
          </cell>
        </row>
        <row r="11">
          <cell r="G11">
            <v>316.31</v>
          </cell>
        </row>
        <row r="12">
          <cell r="G12">
            <v>120.83</v>
          </cell>
        </row>
        <row r="14">
          <cell r="G14">
            <v>162.01</v>
          </cell>
        </row>
        <row r="16">
          <cell r="G16">
            <v>1141.0999999999999</v>
          </cell>
        </row>
        <row r="17">
          <cell r="G17">
            <v>1141.0999999999999</v>
          </cell>
        </row>
        <row r="19">
          <cell r="G19">
            <v>1239.08</v>
          </cell>
        </row>
      </sheetData>
      <sheetData sheetId="4"/>
      <sheetData sheetId="5"/>
      <sheetData sheetId="6">
        <row r="15">
          <cell r="G15">
            <v>16.533999999999999</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7"/>
  <sheetViews>
    <sheetView tabSelected="1" topLeftCell="A55" zoomScale="70" zoomScaleNormal="70" workbookViewId="0">
      <selection activeCell="I69" sqref="I69"/>
    </sheetView>
  </sheetViews>
  <sheetFormatPr defaultColWidth="9.140625" defaultRowHeight="12.75" x14ac:dyDescent="0.2"/>
  <cols>
    <col min="1" max="1" width="8.42578125" style="11" customWidth="1"/>
    <col min="2" max="2" width="8.42578125" style="7" customWidth="1"/>
    <col min="3" max="3" width="53.85546875" style="7" customWidth="1"/>
    <col min="4" max="4" width="6.85546875" style="7" customWidth="1"/>
    <col min="5" max="5" width="13.85546875" style="7" customWidth="1"/>
    <col min="6" max="6" width="18.85546875" style="7" customWidth="1"/>
    <col min="7" max="7" width="9.5703125" style="7" customWidth="1"/>
    <col min="8" max="8" width="12.7109375" style="7" customWidth="1"/>
    <col min="9" max="9" width="18.7109375" style="7" bestFit="1" customWidth="1"/>
    <col min="10" max="10" width="18" style="7" customWidth="1"/>
    <col min="11" max="11" width="21.5703125" style="7" customWidth="1"/>
    <col min="12" max="12" width="3" style="7" customWidth="1"/>
    <col min="13" max="13" width="13.140625" style="7" bestFit="1" customWidth="1"/>
    <col min="14" max="14" width="11.42578125" style="7" customWidth="1"/>
    <col min="15" max="15" width="9.5703125" style="7" customWidth="1"/>
    <col min="16" max="16" width="14" style="12" customWidth="1"/>
    <col min="17" max="17" width="9.140625" style="7"/>
    <col min="18" max="18" width="12.7109375" style="7" customWidth="1"/>
    <col min="19" max="19" width="10.7109375" style="7" bestFit="1" customWidth="1"/>
    <col min="20" max="20" width="9.42578125" style="7" bestFit="1" customWidth="1"/>
    <col min="21" max="21" width="21.5703125" style="7" customWidth="1"/>
    <col min="22" max="23" width="9.140625" style="7"/>
    <col min="24" max="24" width="24.5703125" style="7" bestFit="1" customWidth="1"/>
    <col min="25" max="25" width="13.140625" style="7" bestFit="1" customWidth="1"/>
    <col min="26" max="16384" width="9.140625" style="7"/>
  </cols>
  <sheetData>
    <row r="1" spans="1:24" s="3" customFormat="1" ht="6" customHeight="1" x14ac:dyDescent="0.25">
      <c r="A1" s="2"/>
      <c r="P1" s="1"/>
    </row>
    <row r="2" spans="1:24" s="4" customFormat="1" ht="15" x14ac:dyDescent="0.2">
      <c r="A2" s="243" t="s">
        <v>0</v>
      </c>
      <c r="B2" s="244"/>
      <c r="C2" s="245" t="s">
        <v>24</v>
      </c>
      <c r="D2" s="246"/>
      <c r="E2" s="247" t="s">
        <v>27</v>
      </c>
      <c r="F2" s="248"/>
      <c r="G2" s="247"/>
      <c r="H2" s="248"/>
      <c r="I2" s="249"/>
      <c r="J2" s="250"/>
      <c r="K2" s="245"/>
      <c r="L2" s="245"/>
      <c r="M2" s="245"/>
      <c r="N2" s="245"/>
      <c r="O2" s="245"/>
      <c r="P2" s="245"/>
      <c r="Q2" s="251"/>
      <c r="R2" s="251"/>
      <c r="S2" s="248"/>
      <c r="T2" s="252"/>
      <c r="U2" s="247"/>
      <c r="V2" s="252"/>
      <c r="W2" s="252"/>
      <c r="X2" s="252"/>
    </row>
    <row r="3" spans="1:24" s="4" customFormat="1" ht="28.5" x14ac:dyDescent="0.2">
      <c r="A3" s="243" t="s">
        <v>2</v>
      </c>
      <c r="B3" s="244"/>
      <c r="C3" s="245" t="s">
        <v>240</v>
      </c>
      <c r="D3" s="246"/>
      <c r="E3" s="247" t="s">
        <v>1</v>
      </c>
      <c r="F3" s="248" t="s">
        <v>28</v>
      </c>
      <c r="G3" s="247"/>
      <c r="H3" s="246"/>
      <c r="I3" s="248"/>
      <c r="J3" s="244"/>
      <c r="K3" s="245"/>
      <c r="L3" s="245"/>
      <c r="M3" s="245"/>
      <c r="N3" s="245"/>
      <c r="O3" s="245"/>
      <c r="P3" s="245"/>
      <c r="Q3" s="251"/>
      <c r="R3" s="251"/>
      <c r="S3" s="248"/>
      <c r="T3" s="252"/>
      <c r="U3" s="247"/>
      <c r="V3" s="252"/>
      <c r="W3" s="252"/>
      <c r="X3" s="252"/>
    </row>
    <row r="4" spans="1:24" s="4" customFormat="1" ht="26.25" x14ac:dyDescent="0.2">
      <c r="A4" s="243" t="s">
        <v>3</v>
      </c>
      <c r="B4" s="244"/>
      <c r="C4" s="346" t="s">
        <v>265</v>
      </c>
      <c r="D4" s="253"/>
      <c r="E4" s="247" t="s">
        <v>29</v>
      </c>
      <c r="F4" s="248" t="s">
        <v>168</v>
      </c>
      <c r="G4" s="247"/>
      <c r="H4" s="248"/>
      <c r="I4" s="248"/>
      <c r="J4" s="244"/>
      <c r="K4" s="245"/>
      <c r="L4" s="245"/>
      <c r="M4" s="245"/>
      <c r="N4" s="245"/>
      <c r="O4" s="245"/>
      <c r="P4" s="245"/>
      <c r="Q4" s="251"/>
      <c r="R4" s="251"/>
      <c r="S4" s="248"/>
      <c r="T4" s="252"/>
      <c r="U4" s="248"/>
      <c r="V4" s="252"/>
      <c r="W4" s="252"/>
      <c r="X4" s="252"/>
    </row>
    <row r="5" spans="1:24" s="4" customFormat="1" ht="57" x14ac:dyDescent="0.2">
      <c r="A5" s="243" t="s">
        <v>4</v>
      </c>
      <c r="B5" s="244"/>
      <c r="C5" s="254" t="s">
        <v>296</v>
      </c>
      <c r="D5" s="245"/>
      <c r="E5" s="247" t="s">
        <v>30</v>
      </c>
      <c r="F5" s="248" t="s">
        <v>169</v>
      </c>
      <c r="G5" s="247"/>
      <c r="H5" s="246"/>
      <c r="I5" s="248"/>
      <c r="J5" s="255"/>
      <c r="K5" s="245"/>
      <c r="L5" s="245"/>
      <c r="M5" s="245"/>
      <c r="N5" s="245"/>
      <c r="O5" s="245"/>
      <c r="P5" s="245"/>
      <c r="Q5" s="251"/>
      <c r="R5" s="251"/>
      <c r="S5" s="248"/>
      <c r="T5" s="252"/>
      <c r="U5" s="248"/>
      <c r="V5" s="252"/>
      <c r="W5" s="252"/>
      <c r="X5" s="252"/>
    </row>
    <row r="6" spans="1:24" s="4" customFormat="1" ht="15" x14ac:dyDescent="0.2">
      <c r="A6" s="243" t="s">
        <v>5</v>
      </c>
      <c r="B6" s="244"/>
      <c r="C6" s="256" t="s">
        <v>25</v>
      </c>
      <c r="D6" s="246"/>
      <c r="E6" s="252"/>
      <c r="F6" s="257"/>
      <c r="G6" s="257"/>
      <c r="H6" s="248"/>
      <c r="I6" s="248"/>
      <c r="J6" s="255"/>
      <c r="K6" s="254"/>
      <c r="L6" s="254"/>
      <c r="M6" s="254"/>
      <c r="N6" s="254"/>
      <c r="O6" s="254"/>
      <c r="P6" s="254"/>
      <c r="Q6" s="251"/>
      <c r="R6" s="251"/>
      <c r="S6" s="248"/>
      <c r="T6" s="252"/>
      <c r="U6" s="258"/>
      <c r="V6" s="252"/>
      <c r="W6" s="252"/>
      <c r="X6" s="252"/>
    </row>
    <row r="7" spans="1:24" s="4" customFormat="1" ht="15" x14ac:dyDescent="0.2">
      <c r="A7" s="259" t="s">
        <v>6</v>
      </c>
      <c r="B7" s="260"/>
      <c r="C7" s="261" t="s">
        <v>26</v>
      </c>
      <c r="D7" s="255"/>
      <c r="E7" s="257"/>
      <c r="F7" s="257"/>
      <c r="G7" s="257"/>
      <c r="H7" s="262"/>
      <c r="I7" s="262"/>
      <c r="J7" s="250"/>
      <c r="K7" s="256"/>
      <c r="L7" s="254"/>
      <c r="M7" s="254"/>
      <c r="N7" s="254"/>
      <c r="O7" s="254"/>
      <c r="P7" s="254"/>
      <c r="Q7" s="263"/>
      <c r="R7" s="263"/>
      <c r="S7" s="258"/>
      <c r="T7" s="252"/>
      <c r="U7" s="258"/>
      <c r="V7" s="252"/>
      <c r="W7" s="252"/>
      <c r="X7" s="252"/>
    </row>
    <row r="8" spans="1:24" s="4" customFormat="1" ht="15" x14ac:dyDescent="0.2">
      <c r="A8" s="243"/>
      <c r="B8" s="244"/>
      <c r="C8" s="5"/>
      <c r="D8" s="255"/>
      <c r="E8" s="252"/>
      <c r="F8" s="252"/>
      <c r="G8" s="252"/>
      <c r="H8" s="252"/>
      <c r="I8" s="264"/>
      <c r="J8" s="250"/>
      <c r="K8" s="5"/>
      <c r="L8" s="254"/>
      <c r="M8" s="254"/>
      <c r="N8" s="254"/>
      <c r="O8" s="254"/>
      <c r="P8" s="254"/>
      <c r="Q8" s="265"/>
      <c r="R8" s="265"/>
      <c r="S8" s="252"/>
      <c r="T8" s="252"/>
      <c r="U8" s="252"/>
      <c r="V8" s="252"/>
      <c r="W8" s="252"/>
      <c r="X8" s="252"/>
    </row>
    <row r="9" spans="1:24" s="6" customFormat="1" ht="38.25" customHeight="1" x14ac:dyDescent="0.4">
      <c r="A9" s="243"/>
      <c r="B9" s="244"/>
      <c r="C9" s="266"/>
      <c r="D9" s="255" t="s">
        <v>170</v>
      </c>
      <c r="E9" s="267"/>
      <c r="F9" s="267"/>
      <c r="G9" s="267"/>
      <c r="H9" s="267"/>
      <c r="I9" s="264"/>
      <c r="J9" s="268"/>
      <c r="K9" s="266"/>
      <c r="L9" s="254"/>
      <c r="M9" s="254"/>
      <c r="N9" s="254"/>
      <c r="O9" s="254"/>
      <c r="P9" s="254"/>
      <c r="Q9" s="269"/>
      <c r="R9" s="269"/>
      <c r="S9" s="252"/>
      <c r="T9" s="267"/>
      <c r="U9" s="239" t="s">
        <v>31</v>
      </c>
      <c r="V9" s="239" t="s">
        <v>289</v>
      </c>
      <c r="W9" s="267"/>
      <c r="X9" s="267"/>
    </row>
    <row r="10" spans="1:24" s="4" customFormat="1" ht="14.25" x14ac:dyDescent="0.2">
      <c r="A10" s="270"/>
      <c r="B10" s="5"/>
      <c r="C10" s="271"/>
      <c r="D10" s="250"/>
      <c r="E10" s="249"/>
      <c r="F10" s="249"/>
      <c r="G10" s="249"/>
      <c r="H10" s="262"/>
      <c r="I10" s="262"/>
      <c r="J10" s="250"/>
      <c r="K10" s="271"/>
      <c r="L10" s="254"/>
      <c r="M10" s="254"/>
      <c r="N10" s="254"/>
      <c r="O10" s="254"/>
      <c r="P10" s="254"/>
      <c r="Q10" s="272"/>
      <c r="R10" s="272"/>
      <c r="S10" s="249"/>
      <c r="T10" s="252"/>
      <c r="U10" s="273">
        <f>[1]Plan1!$H$7</f>
        <v>0.8</v>
      </c>
      <c r="V10" s="273">
        <v>1</v>
      </c>
      <c r="W10" s="252"/>
      <c r="X10" s="252"/>
    </row>
    <row r="11" spans="1:24" s="4" customFormat="1" ht="12.75" customHeight="1" thickBot="1" x14ac:dyDescent="0.3">
      <c r="A11" s="274"/>
      <c r="B11" s="275"/>
      <c r="C11" s="275"/>
      <c r="D11" s="275"/>
      <c r="E11" s="276"/>
      <c r="F11" s="276"/>
      <c r="G11" s="276"/>
      <c r="H11" s="276"/>
      <c r="I11" s="276"/>
      <c r="J11" s="275"/>
      <c r="K11" s="275"/>
      <c r="L11" s="254"/>
      <c r="M11" s="277"/>
      <c r="N11" s="277"/>
      <c r="O11" s="277"/>
      <c r="P11" s="277"/>
      <c r="Q11" s="277"/>
      <c r="R11" s="277"/>
      <c r="S11" s="278"/>
      <c r="T11" s="252"/>
      <c r="U11" s="276"/>
      <c r="V11" s="252"/>
      <c r="W11" s="252"/>
      <c r="X11" s="252"/>
    </row>
    <row r="12" spans="1:24" ht="15" customHeight="1" x14ac:dyDescent="0.2">
      <c r="A12" s="360" t="s">
        <v>7</v>
      </c>
      <c r="B12" s="362" t="s">
        <v>8</v>
      </c>
      <c r="C12" s="364" t="s">
        <v>9</v>
      </c>
      <c r="D12" s="347"/>
      <c r="E12" s="348"/>
      <c r="F12" s="348"/>
      <c r="G12" s="348" t="s">
        <v>10</v>
      </c>
      <c r="H12" s="348"/>
      <c r="I12" s="349"/>
      <c r="J12" s="362" t="s">
        <v>11</v>
      </c>
      <c r="K12" s="366" t="s">
        <v>23</v>
      </c>
      <c r="L12" s="254"/>
      <c r="M12" s="279"/>
      <c r="N12" s="279"/>
      <c r="O12" s="279"/>
      <c r="P12" s="279"/>
      <c r="Q12" s="279"/>
      <c r="R12" s="280"/>
      <c r="S12" s="281"/>
      <c r="T12" s="282"/>
      <c r="U12" s="283"/>
      <c r="V12" s="282"/>
      <c r="W12" s="282"/>
      <c r="X12" s="282"/>
    </row>
    <row r="13" spans="1:24" ht="44.25" customHeight="1" x14ac:dyDescent="0.2">
      <c r="A13" s="361"/>
      <c r="B13" s="363"/>
      <c r="C13" s="365"/>
      <c r="D13" s="350" t="s">
        <v>12</v>
      </c>
      <c r="E13" s="351" t="s">
        <v>13</v>
      </c>
      <c r="F13" s="351" t="s">
        <v>14</v>
      </c>
      <c r="G13" s="351" t="s">
        <v>15</v>
      </c>
      <c r="H13" s="351" t="s">
        <v>16</v>
      </c>
      <c r="I13" s="352" t="s">
        <v>17</v>
      </c>
      <c r="J13" s="363"/>
      <c r="K13" s="366"/>
      <c r="L13" s="254"/>
      <c r="M13" s="284" t="s">
        <v>267</v>
      </c>
      <c r="N13" s="284"/>
      <c r="O13" s="284"/>
      <c r="P13" s="284"/>
      <c r="Q13" s="284"/>
      <c r="R13" s="284"/>
      <c r="S13" s="285" t="s">
        <v>22</v>
      </c>
      <c r="T13" s="282"/>
      <c r="U13" s="239" t="s">
        <v>274</v>
      </c>
      <c r="V13" s="282"/>
      <c r="W13" s="282"/>
      <c r="X13" s="239" t="s">
        <v>290</v>
      </c>
    </row>
    <row r="14" spans="1:24" s="8" customFormat="1" ht="15" x14ac:dyDescent="0.25">
      <c r="A14" s="286"/>
      <c r="B14" s="287"/>
      <c r="C14" s="288"/>
      <c r="D14" s="289"/>
      <c r="E14" s="290"/>
      <c r="F14" s="290"/>
      <c r="G14" s="291"/>
      <c r="H14" s="290"/>
      <c r="I14" s="290"/>
      <c r="J14" s="287"/>
      <c r="K14" s="288"/>
      <c r="L14" s="254"/>
      <c r="M14" s="292"/>
      <c r="N14" s="292"/>
      <c r="O14" s="292"/>
      <c r="P14" s="292"/>
      <c r="Q14" s="292"/>
      <c r="R14" s="293"/>
      <c r="S14" s="294"/>
      <c r="T14" s="295"/>
      <c r="U14" s="290"/>
      <c r="V14" s="295"/>
      <c r="W14" s="295"/>
      <c r="X14" s="295"/>
    </row>
    <row r="15" spans="1:24" s="8" customFormat="1" ht="15" x14ac:dyDescent="0.25">
      <c r="A15" s="353"/>
      <c r="B15" s="354">
        <v>1</v>
      </c>
      <c r="C15" s="355" t="s">
        <v>20</v>
      </c>
      <c r="D15" s="356"/>
      <c r="E15" s="357"/>
      <c r="F15" s="357"/>
      <c r="G15" s="358"/>
      <c r="H15" s="357"/>
      <c r="I15" s="357">
        <f>SUM(I16:I35)</f>
        <v>6757.5239600000004</v>
      </c>
      <c r="J15" s="354"/>
      <c r="K15" s="355"/>
      <c r="L15" s="254"/>
      <c r="M15" s="301"/>
      <c r="N15" s="301"/>
      <c r="O15" s="301"/>
      <c r="P15" s="301"/>
      <c r="Q15" s="301"/>
      <c r="R15" s="302"/>
      <c r="S15" s="303"/>
      <c r="T15" s="295"/>
      <c r="U15" s="239"/>
      <c r="V15" s="295"/>
      <c r="W15" s="295"/>
      <c r="X15" s="295"/>
    </row>
    <row r="16" spans="1:24" s="9" customFormat="1" ht="42.75" x14ac:dyDescent="0.25">
      <c r="A16" s="304"/>
      <c r="B16" s="305" t="s">
        <v>18</v>
      </c>
      <c r="C16" s="306" t="s">
        <v>171</v>
      </c>
      <c r="D16" s="307" t="s">
        <v>172</v>
      </c>
      <c r="E16" s="308">
        <f>S16</f>
        <v>48.68</v>
      </c>
      <c r="F16" s="242">
        <f>U16*$U$10</f>
        <v>4.4560000000000004</v>
      </c>
      <c r="G16" s="309">
        <v>20</v>
      </c>
      <c r="H16" s="242">
        <f t="shared" ref="H16:H35" si="0">ROUND($F16*(1+$G16/100),2)</f>
        <v>5.35</v>
      </c>
      <c r="I16" s="242">
        <f t="shared" ref="I16:I35" si="1">$E16*$H16</f>
        <v>260.43799999999999</v>
      </c>
      <c r="J16" s="305">
        <v>90106</v>
      </c>
      <c r="K16" s="306" t="s">
        <v>173</v>
      </c>
      <c r="L16" s="254"/>
      <c r="M16" s="310">
        <v>48.68</v>
      </c>
      <c r="N16" s="310"/>
      <c r="O16" s="310"/>
      <c r="P16" s="310"/>
      <c r="Q16" s="310"/>
      <c r="R16" s="311"/>
      <c r="S16" s="312">
        <f>SUM(M16:R16)</f>
        <v>48.68</v>
      </c>
      <c r="T16" s="313"/>
      <c r="U16" s="242">
        <v>5.57</v>
      </c>
      <c r="V16" s="313"/>
      <c r="W16" s="313">
        <f t="shared" ref="W16" si="2">E16*U16*1.2</f>
        <v>325.37711999999999</v>
      </c>
      <c r="X16" s="290">
        <v>5.75</v>
      </c>
    </row>
    <row r="17" spans="1:24" s="9" customFormat="1" ht="57" x14ac:dyDescent="0.25">
      <c r="A17" s="304"/>
      <c r="B17" s="305" t="s">
        <v>160</v>
      </c>
      <c r="C17" s="306" t="s">
        <v>174</v>
      </c>
      <c r="D17" s="307" t="s">
        <v>172</v>
      </c>
      <c r="E17" s="308">
        <f t="shared" ref="E17:E66" si="3">S17</f>
        <v>37.26</v>
      </c>
      <c r="F17" s="242">
        <f t="shared" ref="F17:F35" si="4">U17*$U$10</f>
        <v>10.440000000000001</v>
      </c>
      <c r="G17" s="309">
        <v>20</v>
      </c>
      <c r="H17" s="242">
        <f t="shared" si="0"/>
        <v>12.53</v>
      </c>
      <c r="I17" s="242">
        <f t="shared" si="1"/>
        <v>466.86779999999993</v>
      </c>
      <c r="J17" s="305">
        <v>93379</v>
      </c>
      <c r="K17" s="306" t="s">
        <v>173</v>
      </c>
      <c r="L17" s="254"/>
      <c r="M17" s="310">
        <v>37.26</v>
      </c>
      <c r="N17" s="310"/>
      <c r="O17" s="310"/>
      <c r="P17" s="310"/>
      <c r="Q17" s="310"/>
      <c r="R17" s="311"/>
      <c r="S17" s="294">
        <f t="shared" ref="S17:S33" si="5">SUM(M17:R17)</f>
        <v>37.26</v>
      </c>
      <c r="T17" s="313"/>
      <c r="U17" s="242">
        <v>13.05</v>
      </c>
      <c r="V17" s="313"/>
      <c r="W17" s="313">
        <f t="shared" ref="W17:W23" si="6">E17*U18*1.2</f>
        <v>3539.4019199999993</v>
      </c>
      <c r="X17" s="290">
        <v>14.17</v>
      </c>
    </row>
    <row r="18" spans="1:24" s="9" customFormat="1" ht="29.25" x14ac:dyDescent="0.25">
      <c r="A18" s="304"/>
      <c r="B18" s="305" t="s">
        <v>161</v>
      </c>
      <c r="C18" s="306" t="s">
        <v>275</v>
      </c>
      <c r="D18" s="307" t="s">
        <v>172</v>
      </c>
      <c r="E18" s="308">
        <f t="shared" si="3"/>
        <v>1.2000000000000002</v>
      </c>
      <c r="F18" s="242">
        <f t="shared" si="4"/>
        <v>63.328000000000003</v>
      </c>
      <c r="G18" s="309">
        <v>20</v>
      </c>
      <c r="H18" s="242">
        <f t="shared" si="0"/>
        <v>75.989999999999995</v>
      </c>
      <c r="I18" s="242">
        <f t="shared" si="1"/>
        <v>91.188000000000002</v>
      </c>
      <c r="J18" s="314">
        <v>88549</v>
      </c>
      <c r="K18" s="306" t="s">
        <v>173</v>
      </c>
      <c r="L18" s="254"/>
      <c r="M18" s="242">
        <f>SUM(M20:M24)*0.1*0.5</f>
        <v>1.2000000000000002</v>
      </c>
      <c r="N18" s="310"/>
      <c r="O18" s="310"/>
      <c r="P18" s="310"/>
      <c r="Q18" s="310"/>
      <c r="R18" s="311"/>
      <c r="S18" s="294">
        <f t="shared" si="5"/>
        <v>1.2000000000000002</v>
      </c>
      <c r="T18" s="313"/>
      <c r="U18" s="242">
        <v>79.16</v>
      </c>
      <c r="V18" s="313"/>
      <c r="W18" s="313">
        <f t="shared" si="6"/>
        <v>45.000000000000007</v>
      </c>
      <c r="X18" s="290">
        <v>82.14</v>
      </c>
    </row>
    <row r="19" spans="1:24" s="9" customFormat="1" ht="85.5" x14ac:dyDescent="0.25">
      <c r="A19" s="304"/>
      <c r="B19" s="305" t="s">
        <v>162</v>
      </c>
      <c r="C19" s="306" t="s">
        <v>241</v>
      </c>
      <c r="D19" s="307" t="s">
        <v>175</v>
      </c>
      <c r="E19" s="308">
        <f t="shared" si="3"/>
        <v>10</v>
      </c>
      <c r="F19" s="242">
        <f t="shared" si="4"/>
        <v>25</v>
      </c>
      <c r="G19" s="309">
        <v>20</v>
      </c>
      <c r="H19" s="242">
        <f t="shared" si="0"/>
        <v>30</v>
      </c>
      <c r="I19" s="242">
        <f t="shared" si="1"/>
        <v>300</v>
      </c>
      <c r="J19" s="305">
        <v>92808</v>
      </c>
      <c r="K19" s="306" t="s">
        <v>173</v>
      </c>
      <c r="L19" s="254"/>
      <c r="M19" s="310">
        <v>10</v>
      </c>
      <c r="N19" s="310"/>
      <c r="O19" s="310"/>
      <c r="P19" s="310"/>
      <c r="Q19" s="310"/>
      <c r="R19" s="311"/>
      <c r="S19" s="294">
        <f t="shared" si="5"/>
        <v>10</v>
      </c>
      <c r="T19" s="313"/>
      <c r="U19" s="242">
        <v>31.25</v>
      </c>
      <c r="V19" s="313"/>
      <c r="W19" s="313">
        <f t="shared" si="6"/>
        <v>480.36</v>
      </c>
      <c r="X19" s="290">
        <v>30.02</v>
      </c>
    </row>
    <row r="20" spans="1:24" s="9" customFormat="1" ht="71.25" x14ac:dyDescent="0.25">
      <c r="A20" s="304"/>
      <c r="B20" s="305" t="s">
        <v>163</v>
      </c>
      <c r="C20" s="306" t="s">
        <v>176</v>
      </c>
      <c r="D20" s="307" t="s">
        <v>175</v>
      </c>
      <c r="E20" s="308">
        <f t="shared" si="3"/>
        <v>24</v>
      </c>
      <c r="F20" s="242">
        <f t="shared" si="4"/>
        <v>32.024000000000001</v>
      </c>
      <c r="G20" s="309">
        <v>20</v>
      </c>
      <c r="H20" s="242">
        <f t="shared" si="0"/>
        <v>38.43</v>
      </c>
      <c r="I20" s="242">
        <f t="shared" si="1"/>
        <v>922.31999999999994</v>
      </c>
      <c r="J20" s="305">
        <v>92809</v>
      </c>
      <c r="K20" s="306" t="s">
        <v>173</v>
      </c>
      <c r="L20" s="254"/>
      <c r="M20" s="310">
        <v>24</v>
      </c>
      <c r="N20" s="310"/>
      <c r="O20" s="310"/>
      <c r="P20" s="310"/>
      <c r="Q20" s="310"/>
      <c r="R20" s="311"/>
      <c r="S20" s="294">
        <f t="shared" si="5"/>
        <v>24</v>
      </c>
      <c r="T20" s="313"/>
      <c r="U20" s="242">
        <v>40.03</v>
      </c>
      <c r="V20" s="313"/>
      <c r="W20" s="313">
        <f t="shared" si="6"/>
        <v>1402.5600000000002</v>
      </c>
      <c r="X20" s="290">
        <v>38.47</v>
      </c>
    </row>
    <row r="21" spans="1:24" s="9" customFormat="1" ht="85.5" x14ac:dyDescent="0.25">
      <c r="A21" s="304"/>
      <c r="B21" s="305" t="s">
        <v>164</v>
      </c>
      <c r="C21" s="306" t="s">
        <v>242</v>
      </c>
      <c r="D21" s="307" t="s">
        <v>175</v>
      </c>
      <c r="E21" s="308">
        <f t="shared" si="3"/>
        <v>0</v>
      </c>
      <c r="F21" s="242">
        <f t="shared" si="4"/>
        <v>38.960000000000008</v>
      </c>
      <c r="G21" s="309">
        <v>20</v>
      </c>
      <c r="H21" s="242">
        <f>F21+F21*G21/100</f>
        <v>46.75200000000001</v>
      </c>
      <c r="I21" s="242">
        <f>$E21*$H21</f>
        <v>0</v>
      </c>
      <c r="J21" s="305">
        <v>92810</v>
      </c>
      <c r="K21" s="306" t="s">
        <v>173</v>
      </c>
      <c r="L21" s="254"/>
      <c r="M21" s="310"/>
      <c r="N21" s="310"/>
      <c r="O21" s="310"/>
      <c r="P21" s="310"/>
      <c r="Q21" s="310"/>
      <c r="R21" s="311"/>
      <c r="S21" s="294">
        <f t="shared" si="5"/>
        <v>0</v>
      </c>
      <c r="T21" s="313"/>
      <c r="U21" s="242">
        <v>48.7</v>
      </c>
      <c r="V21" s="313"/>
      <c r="W21" s="313">
        <f t="shared" si="6"/>
        <v>0</v>
      </c>
      <c r="X21" s="290">
        <v>46.8</v>
      </c>
    </row>
    <row r="22" spans="1:24" s="9" customFormat="1" ht="71.25" x14ac:dyDescent="0.25">
      <c r="A22" s="304"/>
      <c r="B22" s="305" t="s">
        <v>165</v>
      </c>
      <c r="C22" s="306" t="s">
        <v>177</v>
      </c>
      <c r="D22" s="307" t="s">
        <v>175</v>
      </c>
      <c r="E22" s="308">
        <f t="shared" si="3"/>
        <v>0</v>
      </c>
      <c r="F22" s="242">
        <f t="shared" si="4"/>
        <v>46.295999999999999</v>
      </c>
      <c r="G22" s="309">
        <v>20</v>
      </c>
      <c r="H22" s="242">
        <f t="shared" si="0"/>
        <v>55.56</v>
      </c>
      <c r="I22" s="242">
        <f t="shared" si="1"/>
        <v>0</v>
      </c>
      <c r="J22" s="305">
        <v>92811</v>
      </c>
      <c r="K22" s="306" t="s">
        <v>173</v>
      </c>
      <c r="L22" s="254"/>
      <c r="M22" s="310"/>
      <c r="N22" s="310"/>
      <c r="O22" s="310"/>
      <c r="P22" s="310"/>
      <c r="Q22" s="310"/>
      <c r="R22" s="311"/>
      <c r="S22" s="294"/>
      <c r="T22" s="313"/>
      <c r="U22" s="242">
        <v>57.87</v>
      </c>
      <c r="V22" s="313"/>
      <c r="W22" s="313">
        <f t="shared" si="6"/>
        <v>0</v>
      </c>
      <c r="X22" s="290">
        <v>55.67</v>
      </c>
    </row>
    <row r="23" spans="1:24" s="9" customFormat="1" ht="85.5" x14ac:dyDescent="0.25">
      <c r="A23" s="304"/>
      <c r="B23" s="305" t="s">
        <v>166</v>
      </c>
      <c r="C23" s="306" t="s">
        <v>243</v>
      </c>
      <c r="D23" s="307" t="s">
        <v>175</v>
      </c>
      <c r="E23" s="308">
        <f t="shared" si="3"/>
        <v>0</v>
      </c>
      <c r="F23" s="242">
        <f t="shared" si="4"/>
        <v>61.888000000000005</v>
      </c>
      <c r="G23" s="309">
        <v>20</v>
      </c>
      <c r="H23" s="242">
        <f t="shared" si="0"/>
        <v>74.27</v>
      </c>
      <c r="I23" s="242">
        <f t="shared" si="1"/>
        <v>0</v>
      </c>
      <c r="J23" s="305">
        <v>92813</v>
      </c>
      <c r="K23" s="306" t="s">
        <v>173</v>
      </c>
      <c r="L23" s="254"/>
      <c r="M23" s="310"/>
      <c r="N23" s="310"/>
      <c r="O23" s="310"/>
      <c r="P23" s="310"/>
      <c r="Q23" s="310"/>
      <c r="R23" s="311"/>
      <c r="S23" s="294"/>
      <c r="T23" s="313"/>
      <c r="U23" s="242">
        <v>77.36</v>
      </c>
      <c r="V23" s="313"/>
      <c r="W23" s="313">
        <f t="shared" si="6"/>
        <v>0</v>
      </c>
      <c r="X23" s="290">
        <v>74.540000000000006</v>
      </c>
    </row>
    <row r="24" spans="1:24" s="9" customFormat="1" ht="71.25" x14ac:dyDescent="0.25">
      <c r="A24" s="304"/>
      <c r="B24" s="305" t="s">
        <v>167</v>
      </c>
      <c r="C24" s="306" t="s">
        <v>178</v>
      </c>
      <c r="D24" s="307" t="s">
        <v>175</v>
      </c>
      <c r="E24" s="308">
        <f t="shared" si="3"/>
        <v>0</v>
      </c>
      <c r="F24" s="242">
        <f t="shared" si="4"/>
        <v>80.352000000000004</v>
      </c>
      <c r="G24" s="309">
        <v>20</v>
      </c>
      <c r="H24" s="242">
        <f t="shared" si="0"/>
        <v>96.42</v>
      </c>
      <c r="I24" s="242">
        <f t="shared" si="1"/>
        <v>0</v>
      </c>
      <c r="J24" s="305">
        <v>92815</v>
      </c>
      <c r="K24" s="306" t="s">
        <v>173</v>
      </c>
      <c r="L24" s="254"/>
      <c r="M24" s="310"/>
      <c r="N24" s="310"/>
      <c r="O24" s="310"/>
      <c r="P24" s="310"/>
      <c r="Q24" s="310"/>
      <c r="R24" s="311"/>
      <c r="S24" s="294"/>
      <c r="T24" s="313"/>
      <c r="U24" s="242">
        <v>100.44</v>
      </c>
      <c r="V24" s="313"/>
      <c r="W24" s="313"/>
      <c r="X24" s="290">
        <v>97.12</v>
      </c>
    </row>
    <row r="25" spans="1:24" s="9" customFormat="1" ht="45" x14ac:dyDescent="0.25">
      <c r="A25" s="304"/>
      <c r="B25" s="305" t="s">
        <v>179</v>
      </c>
      <c r="C25" s="288" t="s">
        <v>291</v>
      </c>
      <c r="D25" s="307" t="s">
        <v>175</v>
      </c>
      <c r="E25" s="308">
        <f t="shared" si="3"/>
        <v>10</v>
      </c>
      <c r="F25" s="242">
        <f t="shared" si="4"/>
        <v>15.200000000000001</v>
      </c>
      <c r="G25" s="291">
        <v>15</v>
      </c>
      <c r="H25" s="242">
        <f t="shared" si="0"/>
        <v>17.48</v>
      </c>
      <c r="I25" s="242">
        <f t="shared" si="1"/>
        <v>174.8</v>
      </c>
      <c r="J25" s="287">
        <v>37450</v>
      </c>
      <c r="K25" s="306" t="s">
        <v>173</v>
      </c>
      <c r="L25" s="254"/>
      <c r="M25" s="310">
        <f>M19</f>
        <v>10</v>
      </c>
      <c r="N25" s="310"/>
      <c r="O25" s="310"/>
      <c r="P25" s="310"/>
      <c r="Q25" s="310"/>
      <c r="R25" s="311"/>
      <c r="S25" s="294">
        <f t="shared" si="5"/>
        <v>10</v>
      </c>
      <c r="T25" s="313"/>
      <c r="U25" s="290">
        <v>19</v>
      </c>
      <c r="V25" s="313"/>
      <c r="W25" s="313">
        <f>E25*U26*1.2</f>
        <v>349.2</v>
      </c>
      <c r="X25" s="290">
        <v>19</v>
      </c>
    </row>
    <row r="26" spans="1:24" s="9" customFormat="1" ht="45" x14ac:dyDescent="0.25">
      <c r="A26" s="304"/>
      <c r="B26" s="305" t="s">
        <v>180</v>
      </c>
      <c r="C26" s="288" t="s">
        <v>292</v>
      </c>
      <c r="D26" s="307" t="s">
        <v>175</v>
      </c>
      <c r="E26" s="308">
        <f t="shared" si="3"/>
        <v>24</v>
      </c>
      <c r="F26" s="242">
        <f t="shared" si="4"/>
        <v>23.28</v>
      </c>
      <c r="G26" s="291">
        <v>15</v>
      </c>
      <c r="H26" s="242">
        <f t="shared" si="0"/>
        <v>26.77</v>
      </c>
      <c r="I26" s="242">
        <f t="shared" si="1"/>
        <v>642.48</v>
      </c>
      <c r="J26" s="287">
        <v>37451</v>
      </c>
      <c r="K26" s="306" t="s">
        <v>173</v>
      </c>
      <c r="L26" s="254"/>
      <c r="M26" s="310">
        <f t="shared" ref="M26:M30" si="7">M20</f>
        <v>24</v>
      </c>
      <c r="N26" s="310"/>
      <c r="O26" s="310"/>
      <c r="P26" s="310"/>
      <c r="Q26" s="310"/>
      <c r="R26" s="311"/>
      <c r="S26" s="294">
        <f t="shared" si="5"/>
        <v>24</v>
      </c>
      <c r="T26" s="313"/>
      <c r="U26" s="290">
        <v>29.1</v>
      </c>
      <c r="V26" s="313"/>
      <c r="W26" s="313">
        <f>E26*U27*1.2</f>
        <v>1111.68</v>
      </c>
      <c r="X26" s="290">
        <v>29.1</v>
      </c>
    </row>
    <row r="27" spans="1:24" s="9" customFormat="1" ht="45" x14ac:dyDescent="0.25">
      <c r="A27" s="304"/>
      <c r="B27" s="305" t="s">
        <v>181</v>
      </c>
      <c r="C27" s="288" t="s">
        <v>293</v>
      </c>
      <c r="D27" s="307" t="s">
        <v>175</v>
      </c>
      <c r="E27" s="308">
        <f t="shared" si="3"/>
        <v>0</v>
      </c>
      <c r="F27" s="242">
        <f t="shared" si="4"/>
        <v>30.880000000000003</v>
      </c>
      <c r="G27" s="291">
        <v>15</v>
      </c>
      <c r="H27" s="242">
        <f>ROUND($F27*(1+$G27/100),2)</f>
        <v>35.51</v>
      </c>
      <c r="I27" s="242">
        <f>$E27*$H27</f>
        <v>0</v>
      </c>
      <c r="J27" s="287">
        <v>37452</v>
      </c>
      <c r="K27" s="306" t="s">
        <v>173</v>
      </c>
      <c r="L27" s="254"/>
      <c r="M27" s="310">
        <f t="shared" si="7"/>
        <v>0</v>
      </c>
      <c r="N27" s="310"/>
      <c r="O27" s="310"/>
      <c r="P27" s="310"/>
      <c r="Q27" s="310"/>
      <c r="R27" s="311"/>
      <c r="S27" s="294">
        <f t="shared" si="5"/>
        <v>0</v>
      </c>
      <c r="T27" s="313"/>
      <c r="U27" s="290">
        <v>38.6</v>
      </c>
      <c r="V27" s="313"/>
      <c r="W27" s="313">
        <f>E27*U28*1.2</f>
        <v>0</v>
      </c>
      <c r="X27" s="290">
        <v>38.6</v>
      </c>
    </row>
    <row r="28" spans="1:24" s="9" customFormat="1" ht="45" x14ac:dyDescent="0.25">
      <c r="A28" s="304"/>
      <c r="B28" s="305" t="s">
        <v>182</v>
      </c>
      <c r="C28" s="288" t="s">
        <v>294</v>
      </c>
      <c r="D28" s="307" t="s">
        <v>175</v>
      </c>
      <c r="E28" s="308">
        <f t="shared" si="3"/>
        <v>0</v>
      </c>
      <c r="F28" s="242">
        <f t="shared" si="4"/>
        <v>38.744</v>
      </c>
      <c r="G28" s="291">
        <v>15</v>
      </c>
      <c r="H28" s="242">
        <f t="shared" si="0"/>
        <v>44.56</v>
      </c>
      <c r="I28" s="242">
        <f t="shared" si="1"/>
        <v>0</v>
      </c>
      <c r="J28" s="287">
        <v>37453</v>
      </c>
      <c r="K28" s="306" t="s">
        <v>173</v>
      </c>
      <c r="L28" s="254"/>
      <c r="M28" s="310">
        <f t="shared" si="7"/>
        <v>0</v>
      </c>
      <c r="N28" s="310"/>
      <c r="O28" s="310"/>
      <c r="P28" s="310"/>
      <c r="Q28" s="310"/>
      <c r="R28" s="311"/>
      <c r="S28" s="294">
        <f t="shared" si="5"/>
        <v>0</v>
      </c>
      <c r="T28" s="313"/>
      <c r="U28" s="290">
        <v>48.43</v>
      </c>
      <c r="V28" s="313"/>
      <c r="W28" s="313">
        <f>E28*U29*1.2</f>
        <v>0</v>
      </c>
      <c r="X28" s="290">
        <v>48.43</v>
      </c>
    </row>
    <row r="29" spans="1:24" s="9" customFormat="1" ht="28.5" x14ac:dyDescent="0.25">
      <c r="A29" s="304"/>
      <c r="B29" s="305" t="s">
        <v>183</v>
      </c>
      <c r="C29" s="306" t="s">
        <v>184</v>
      </c>
      <c r="D29" s="307" t="s">
        <v>175</v>
      </c>
      <c r="E29" s="308">
        <f t="shared" si="3"/>
        <v>0</v>
      </c>
      <c r="F29" s="242">
        <f t="shared" si="4"/>
        <v>104.41600000000001</v>
      </c>
      <c r="G29" s="309">
        <v>20</v>
      </c>
      <c r="H29" s="242">
        <f t="shared" si="0"/>
        <v>125.3</v>
      </c>
      <c r="I29" s="242">
        <f t="shared" si="1"/>
        <v>0</v>
      </c>
      <c r="J29" s="305">
        <v>7750</v>
      </c>
      <c r="K29" s="306" t="s">
        <v>173</v>
      </c>
      <c r="L29" s="254"/>
      <c r="M29" s="310">
        <f t="shared" si="7"/>
        <v>0</v>
      </c>
      <c r="N29" s="310"/>
      <c r="O29" s="310"/>
      <c r="P29" s="310"/>
      <c r="Q29" s="310"/>
      <c r="R29" s="311"/>
      <c r="S29" s="294">
        <f t="shared" si="5"/>
        <v>0</v>
      </c>
      <c r="T29" s="313"/>
      <c r="U29" s="242">
        <v>130.52000000000001</v>
      </c>
      <c r="V29" s="313"/>
      <c r="W29" s="313">
        <f>E29*U30*1.2</f>
        <v>0</v>
      </c>
      <c r="X29" s="290">
        <v>149.22</v>
      </c>
    </row>
    <row r="30" spans="1:24" s="9" customFormat="1" ht="28.5" x14ac:dyDescent="0.25">
      <c r="A30" s="304"/>
      <c r="B30" s="305" t="s">
        <v>185</v>
      </c>
      <c r="C30" s="306" t="s">
        <v>186</v>
      </c>
      <c r="D30" s="307" t="s">
        <v>175</v>
      </c>
      <c r="E30" s="308">
        <f t="shared" si="3"/>
        <v>0</v>
      </c>
      <c r="F30" s="242">
        <f t="shared" si="4"/>
        <v>143.32000000000002</v>
      </c>
      <c r="G30" s="309">
        <v>20</v>
      </c>
      <c r="H30" s="242">
        <f t="shared" si="0"/>
        <v>171.98</v>
      </c>
      <c r="I30" s="242">
        <f t="shared" si="1"/>
        <v>0</v>
      </c>
      <c r="J30" s="305">
        <v>7753</v>
      </c>
      <c r="K30" s="306" t="s">
        <v>173</v>
      </c>
      <c r="L30" s="254"/>
      <c r="M30" s="310">
        <f t="shared" si="7"/>
        <v>0</v>
      </c>
      <c r="N30" s="310"/>
      <c r="O30" s="310"/>
      <c r="P30" s="310"/>
      <c r="Q30" s="310"/>
      <c r="R30" s="311"/>
      <c r="S30" s="294">
        <f t="shared" si="5"/>
        <v>0</v>
      </c>
      <c r="T30" s="313"/>
      <c r="U30" s="242">
        <v>179.15</v>
      </c>
      <c r="V30" s="313"/>
      <c r="W30" s="313"/>
      <c r="X30" s="290">
        <v>204.83</v>
      </c>
    </row>
    <row r="31" spans="1:24" s="9" customFormat="1" ht="71.25" x14ac:dyDescent="0.25">
      <c r="A31" s="304"/>
      <c r="B31" s="305" t="s">
        <v>187</v>
      </c>
      <c r="C31" s="306" t="s">
        <v>188</v>
      </c>
      <c r="D31" s="307" t="s">
        <v>12</v>
      </c>
      <c r="E31" s="308">
        <f t="shared" si="3"/>
        <v>3</v>
      </c>
      <c r="F31" s="242">
        <f t="shared" si="4"/>
        <v>621.88800000000003</v>
      </c>
      <c r="G31" s="309">
        <v>20</v>
      </c>
      <c r="H31" s="242">
        <f t="shared" si="0"/>
        <v>746.27</v>
      </c>
      <c r="I31" s="242">
        <f t="shared" si="1"/>
        <v>2238.81</v>
      </c>
      <c r="J31" s="305">
        <v>83659</v>
      </c>
      <c r="K31" s="306"/>
      <c r="L31" s="254"/>
      <c r="M31" s="310">
        <v>3</v>
      </c>
      <c r="N31" s="310"/>
      <c r="O31" s="310"/>
      <c r="P31" s="310"/>
      <c r="Q31" s="310"/>
      <c r="R31" s="311"/>
      <c r="S31" s="294">
        <f t="shared" si="5"/>
        <v>3</v>
      </c>
      <c r="T31" s="313"/>
      <c r="U31" s="242">
        <v>777.36</v>
      </c>
      <c r="V31" s="313"/>
      <c r="W31" s="313">
        <f>E31*U32*1.2</f>
        <v>2917.3319999999999</v>
      </c>
      <c r="X31" s="290">
        <v>792.62</v>
      </c>
    </row>
    <row r="32" spans="1:24" s="9" customFormat="1" ht="42.75" x14ac:dyDescent="0.25">
      <c r="A32" s="304"/>
      <c r="B32" s="305" t="s">
        <v>189</v>
      </c>
      <c r="C32" s="306" t="s">
        <v>272</v>
      </c>
      <c r="D32" s="307" t="s">
        <v>12</v>
      </c>
      <c r="E32" s="308">
        <f t="shared" si="3"/>
        <v>2</v>
      </c>
      <c r="F32" s="242">
        <f t="shared" si="4"/>
        <v>648.29600000000005</v>
      </c>
      <c r="G32" s="309">
        <v>20</v>
      </c>
      <c r="H32" s="242">
        <f t="shared" si="0"/>
        <v>777.96</v>
      </c>
      <c r="I32" s="242">
        <f t="shared" si="1"/>
        <v>1555.92</v>
      </c>
      <c r="J32" s="305" t="s">
        <v>273</v>
      </c>
      <c r="K32" s="306"/>
      <c r="L32" s="254"/>
      <c r="M32" s="310">
        <v>2</v>
      </c>
      <c r="N32" s="310"/>
      <c r="O32" s="310"/>
      <c r="P32" s="310"/>
      <c r="Q32" s="310"/>
      <c r="R32" s="311"/>
      <c r="S32" s="294">
        <f t="shared" si="5"/>
        <v>2</v>
      </c>
      <c r="T32" s="313"/>
      <c r="U32" s="242">
        <v>810.37</v>
      </c>
      <c r="V32" s="313"/>
      <c r="W32" s="313">
        <f>E32*U33*1.2</f>
        <v>13.031999999999998</v>
      </c>
      <c r="X32" s="290">
        <v>824.21</v>
      </c>
    </row>
    <row r="33" spans="1:26" s="9" customFormat="1" ht="57" x14ac:dyDescent="0.25">
      <c r="A33" s="304"/>
      <c r="B33" s="305" t="s">
        <v>192</v>
      </c>
      <c r="C33" s="306" t="s">
        <v>193</v>
      </c>
      <c r="D33" s="307" t="s">
        <v>194</v>
      </c>
      <c r="E33" s="308">
        <f t="shared" si="3"/>
        <v>20.096000000000004</v>
      </c>
      <c r="F33" s="242">
        <f t="shared" si="4"/>
        <v>4.3440000000000003</v>
      </c>
      <c r="G33" s="309">
        <v>20</v>
      </c>
      <c r="H33" s="242">
        <f t="shared" si="0"/>
        <v>5.21</v>
      </c>
      <c r="I33" s="242">
        <f t="shared" si="1"/>
        <v>104.70016000000003</v>
      </c>
      <c r="J33" s="305">
        <v>83665</v>
      </c>
      <c r="K33" s="306" t="s">
        <v>239</v>
      </c>
      <c r="L33" s="254"/>
      <c r="M33" s="317">
        <f>0.4*(M19*1.256+M20*1.57+M21*1.96+M22*2.35+M23*3.14+3.93*M24)</f>
        <v>20.096000000000004</v>
      </c>
      <c r="N33" s="310"/>
      <c r="O33" s="310"/>
      <c r="P33" s="310"/>
      <c r="Q33" s="310"/>
      <c r="R33" s="311"/>
      <c r="S33" s="294">
        <f t="shared" si="5"/>
        <v>20.096000000000004</v>
      </c>
      <c r="T33" s="313"/>
      <c r="U33" s="242">
        <v>5.43</v>
      </c>
      <c r="V33" s="313"/>
      <c r="W33" s="313">
        <f>E33*U34*1.2</f>
        <v>34557.563904000002</v>
      </c>
      <c r="X33" s="290">
        <v>5.39</v>
      </c>
    </row>
    <row r="34" spans="1:26" s="9" customFormat="1" ht="42.75" x14ac:dyDescent="0.25">
      <c r="A34" s="304"/>
      <c r="B34" s="305" t="s">
        <v>268</v>
      </c>
      <c r="C34" s="306" t="s">
        <v>190</v>
      </c>
      <c r="D34" s="307" t="s">
        <v>12</v>
      </c>
      <c r="E34" s="308">
        <f t="shared" si="3"/>
        <v>0</v>
      </c>
      <c r="F34" s="242">
        <f t="shared" si="4"/>
        <v>1146.4159999999999</v>
      </c>
      <c r="G34" s="309">
        <v>20</v>
      </c>
      <c r="H34" s="242">
        <f t="shared" si="0"/>
        <v>1375.7</v>
      </c>
      <c r="I34" s="242">
        <f t="shared" si="1"/>
        <v>0</v>
      </c>
      <c r="J34" s="305" t="s">
        <v>191</v>
      </c>
      <c r="K34" s="315"/>
      <c r="L34" s="254"/>
      <c r="M34" s="318">
        <v>0</v>
      </c>
      <c r="N34" s="310"/>
      <c r="O34" s="310"/>
      <c r="P34" s="319">
        <f t="shared" ref="P34:P35" si="8">SUM(M34:O34)</f>
        <v>0</v>
      </c>
      <c r="Q34" s="310"/>
      <c r="R34" s="311">
        <v>0</v>
      </c>
      <c r="S34" s="294">
        <f t="shared" ref="S34:S35" si="9">SUM(M34:R34)</f>
        <v>0</v>
      </c>
      <c r="T34" s="313">
        <f t="shared" ref="T34" si="10">E34*R34*1.2</f>
        <v>0</v>
      </c>
      <c r="U34" s="242">
        <v>1433.02</v>
      </c>
      <c r="V34" s="313"/>
      <c r="W34" s="313"/>
      <c r="X34" s="290">
        <v>1455.08</v>
      </c>
    </row>
    <row r="35" spans="1:26" s="9" customFormat="1" ht="28.5" x14ac:dyDescent="0.25">
      <c r="A35" s="304"/>
      <c r="B35" s="305" t="s">
        <v>269</v>
      </c>
      <c r="C35" s="306" t="s">
        <v>270</v>
      </c>
      <c r="D35" s="307" t="s">
        <v>12</v>
      </c>
      <c r="E35" s="308">
        <f t="shared" si="3"/>
        <v>0</v>
      </c>
      <c r="F35" s="242">
        <f t="shared" si="4"/>
        <v>1146.4159999999999</v>
      </c>
      <c r="G35" s="309">
        <v>20</v>
      </c>
      <c r="H35" s="242">
        <f t="shared" si="0"/>
        <v>1375.7</v>
      </c>
      <c r="I35" s="242">
        <f t="shared" si="1"/>
        <v>0</v>
      </c>
      <c r="J35" s="305" t="s">
        <v>271</v>
      </c>
      <c r="K35" s="315"/>
      <c r="L35" s="254"/>
      <c r="M35" s="318">
        <v>0</v>
      </c>
      <c r="N35" s="310"/>
      <c r="O35" s="310"/>
      <c r="P35" s="319">
        <f t="shared" si="8"/>
        <v>0</v>
      </c>
      <c r="Q35" s="310"/>
      <c r="R35" s="311">
        <v>0</v>
      </c>
      <c r="S35" s="294">
        <f t="shared" si="9"/>
        <v>0</v>
      </c>
      <c r="T35" s="313"/>
      <c r="U35" s="242">
        <v>1433.02</v>
      </c>
      <c r="V35" s="313"/>
      <c r="W35" s="313"/>
      <c r="X35" s="290">
        <v>1455.08</v>
      </c>
    </row>
    <row r="36" spans="1:26" s="9" customFormat="1" ht="14.25" x14ac:dyDescent="0.25">
      <c r="A36" s="304"/>
      <c r="B36" s="305"/>
      <c r="C36" s="306"/>
      <c r="D36" s="307"/>
      <c r="E36" s="242">
        <f t="shared" si="3"/>
        <v>0</v>
      </c>
      <c r="F36" s="242">
        <f t="shared" ref="F36" si="11">U37*$U$10</f>
        <v>0</v>
      </c>
      <c r="G36" s="309"/>
      <c r="H36" s="242"/>
      <c r="I36" s="242"/>
      <c r="J36" s="305"/>
      <c r="K36" s="306"/>
      <c r="L36" s="254"/>
      <c r="M36" s="310"/>
      <c r="N36" s="310"/>
      <c r="O36" s="310"/>
      <c r="P36" s="310"/>
      <c r="Q36" s="310"/>
      <c r="R36" s="311"/>
      <c r="S36" s="311"/>
      <c r="T36" s="313"/>
      <c r="U36" s="242"/>
      <c r="V36" s="313"/>
      <c r="W36" s="313">
        <f>E36*U37*1.2</f>
        <v>0</v>
      </c>
      <c r="X36" s="242"/>
    </row>
    <row r="37" spans="1:26" s="8" customFormat="1" ht="15" x14ac:dyDescent="0.25">
      <c r="A37" s="353"/>
      <c r="B37" s="354">
        <v>2</v>
      </c>
      <c r="C37" s="355" t="s">
        <v>21</v>
      </c>
      <c r="D37" s="356"/>
      <c r="E37" s="358"/>
      <c r="F37" s="358"/>
      <c r="G37" s="358"/>
      <c r="H37" s="357"/>
      <c r="I37" s="357">
        <f>SUM(I38:I49)</f>
        <v>98279.043839249993</v>
      </c>
      <c r="J37" s="354"/>
      <c r="K37" s="355"/>
      <c r="L37" s="254"/>
      <c r="M37" s="301"/>
      <c r="N37" s="301"/>
      <c r="O37" s="301"/>
      <c r="P37" s="301"/>
      <c r="Q37" s="301"/>
      <c r="R37" s="302"/>
      <c r="S37" s="320"/>
      <c r="T37" s="295"/>
      <c r="U37" s="239"/>
      <c r="V37" s="295"/>
      <c r="W37" s="313">
        <f>E37*U38*1.2</f>
        <v>0</v>
      </c>
      <c r="X37" s="239"/>
    </row>
    <row r="38" spans="1:26" s="9" customFormat="1" ht="28.5" x14ac:dyDescent="0.25">
      <c r="A38" s="286"/>
      <c r="B38" s="305" t="s">
        <v>244</v>
      </c>
      <c r="C38" s="306" t="s">
        <v>245</v>
      </c>
      <c r="D38" s="307" t="s">
        <v>196</v>
      </c>
      <c r="E38" s="308">
        <f>S38</f>
        <v>1239.08</v>
      </c>
      <c r="F38" s="242">
        <f t="shared" ref="F38:F49" si="12">U38*$U$10</f>
        <v>0.97599999999999998</v>
      </c>
      <c r="G38" s="309">
        <v>20</v>
      </c>
      <c r="H38" s="242">
        <f t="shared" ref="H38:H49" si="13">ROUND($F38*(1+$G38/100),2)</f>
        <v>1.17</v>
      </c>
      <c r="I38" s="242">
        <f>E38*H38</f>
        <v>1449.7235999999998</v>
      </c>
      <c r="J38" s="305">
        <v>72961</v>
      </c>
      <c r="K38" s="306"/>
      <c r="L38" s="254"/>
      <c r="M38" s="341">
        <f>[2]PAVIMENTAÇÃO!$G$19</f>
        <v>1239.08</v>
      </c>
      <c r="N38" s="310"/>
      <c r="O38" s="310"/>
      <c r="P38" s="310"/>
      <c r="Q38" s="310"/>
      <c r="R38" s="311"/>
      <c r="S38" s="321">
        <f>SUM(M38:R38)</f>
        <v>1239.08</v>
      </c>
      <c r="T38" s="295"/>
      <c r="U38" s="242">
        <v>1.22</v>
      </c>
      <c r="V38" s="295"/>
      <c r="W38" s="313"/>
      <c r="X38" s="290">
        <v>1.25</v>
      </c>
    </row>
    <row r="39" spans="1:26" s="9" customFormat="1" ht="57.75" x14ac:dyDescent="0.25">
      <c r="A39" s="286"/>
      <c r="B39" s="305" t="s">
        <v>246</v>
      </c>
      <c r="C39" s="306" t="s">
        <v>283</v>
      </c>
      <c r="D39" s="307" t="s">
        <v>172</v>
      </c>
      <c r="E39" s="308">
        <f t="shared" ref="E39:E49" si="14">S39</f>
        <v>162.01</v>
      </c>
      <c r="F39" s="290">
        <f>U39*$V$10</f>
        <v>97.67</v>
      </c>
      <c r="G39" s="309">
        <v>20</v>
      </c>
      <c r="H39" s="242">
        <f t="shared" si="13"/>
        <v>117.2</v>
      </c>
      <c r="I39" s="242">
        <f t="shared" ref="I39:I49" si="15">E39*H39</f>
        <v>18987.572</v>
      </c>
      <c r="J39" s="241">
        <v>96400</v>
      </c>
      <c r="K39" s="306"/>
      <c r="L39" s="254"/>
      <c r="M39" s="341">
        <f>[2]PAVIMENTAÇÃO!$G$14</f>
        <v>162.01</v>
      </c>
      <c r="N39" s="310"/>
      <c r="O39" s="310"/>
      <c r="P39" s="310"/>
      <c r="Q39" s="310"/>
      <c r="R39" s="311"/>
      <c r="S39" s="321">
        <f>SUM(M39:R39)</f>
        <v>162.01</v>
      </c>
      <c r="T39" s="295"/>
      <c r="U39" s="290">
        <v>97.67</v>
      </c>
      <c r="V39" s="295"/>
      <c r="W39" s="313"/>
      <c r="X39" s="290">
        <v>99.2</v>
      </c>
      <c r="Y39" s="290">
        <v>97.67</v>
      </c>
    </row>
    <row r="40" spans="1:26" s="9" customFormat="1" ht="28.5" x14ac:dyDescent="0.2">
      <c r="A40" s="286"/>
      <c r="B40" s="305" t="s">
        <v>260</v>
      </c>
      <c r="C40" s="306" t="s">
        <v>279</v>
      </c>
      <c r="D40" s="307" t="s">
        <v>195</v>
      </c>
      <c r="E40" s="308">
        <f t="shared" si="14"/>
        <v>3240.2</v>
      </c>
      <c r="F40" s="290">
        <f>U40*$V$10</f>
        <v>0.74</v>
      </c>
      <c r="G40" s="309">
        <v>15</v>
      </c>
      <c r="H40" s="242">
        <f t="shared" si="13"/>
        <v>0.85</v>
      </c>
      <c r="I40" s="242">
        <f t="shared" si="15"/>
        <v>2754.1699999999996</v>
      </c>
      <c r="J40" s="305">
        <v>83356</v>
      </c>
      <c r="K40" s="322" t="s">
        <v>261</v>
      </c>
      <c r="L40" s="254"/>
      <c r="M40" s="336">
        <f>M39*20</f>
        <v>3240.2</v>
      </c>
      <c r="N40" s="310"/>
      <c r="O40" s="310"/>
      <c r="P40" s="310"/>
      <c r="Q40" s="310"/>
      <c r="R40" s="311"/>
      <c r="S40" s="321">
        <f>SUM(M40:R40)</f>
        <v>3240.2</v>
      </c>
      <c r="T40" s="295"/>
      <c r="U40" s="290">
        <v>0.74</v>
      </c>
      <c r="V40" s="295"/>
      <c r="W40" s="313"/>
      <c r="X40" s="290">
        <v>0.77</v>
      </c>
      <c r="Y40" s="290">
        <v>0.74</v>
      </c>
      <c r="Z40" s="313"/>
    </row>
    <row r="41" spans="1:26" s="9" customFormat="1" ht="42.75" x14ac:dyDescent="0.25">
      <c r="A41" s="286"/>
      <c r="B41" s="305" t="s">
        <v>247</v>
      </c>
      <c r="C41" s="306" t="s">
        <v>276</v>
      </c>
      <c r="D41" s="307" t="s">
        <v>172</v>
      </c>
      <c r="E41" s="308">
        <f t="shared" si="14"/>
        <v>120.83</v>
      </c>
      <c r="F41" s="290">
        <f>U41*$V$10</f>
        <v>108.35</v>
      </c>
      <c r="G41" s="309">
        <v>20</v>
      </c>
      <c r="H41" s="242">
        <f t="shared" si="13"/>
        <v>130.02000000000001</v>
      </c>
      <c r="I41" s="242">
        <f t="shared" si="15"/>
        <v>15710.3166</v>
      </c>
      <c r="J41" s="305">
        <v>96396</v>
      </c>
      <c r="K41" s="306"/>
      <c r="L41" s="254"/>
      <c r="M41" s="341">
        <f>[2]PAVIMENTAÇÃO!$G$12</f>
        <v>120.83</v>
      </c>
      <c r="N41" s="310"/>
      <c r="O41" s="310"/>
      <c r="P41" s="310"/>
      <c r="Q41" s="310"/>
      <c r="R41" s="311"/>
      <c r="S41" s="321">
        <f>M41+N41+O41+P41+Q41+R41</f>
        <v>120.83</v>
      </c>
      <c r="T41" s="295"/>
      <c r="U41" s="290">
        <v>108.35</v>
      </c>
      <c r="V41" s="295"/>
      <c r="W41" s="313"/>
      <c r="X41" s="290">
        <v>110</v>
      </c>
      <c r="Y41" s="290">
        <v>108.35</v>
      </c>
    </row>
    <row r="42" spans="1:26" s="9" customFormat="1" ht="28.5" x14ac:dyDescent="0.2">
      <c r="A42" s="286"/>
      <c r="B42" s="305" t="s">
        <v>249</v>
      </c>
      <c r="C42" s="306" t="s">
        <v>248</v>
      </c>
      <c r="D42" s="307" t="s">
        <v>195</v>
      </c>
      <c r="E42" s="308">
        <f t="shared" si="14"/>
        <v>2416.6</v>
      </c>
      <c r="F42" s="290">
        <f>U42*$V$10</f>
        <v>0.74</v>
      </c>
      <c r="G42" s="309">
        <v>20</v>
      </c>
      <c r="H42" s="242">
        <f t="shared" si="13"/>
        <v>0.89</v>
      </c>
      <c r="I42" s="242">
        <f t="shared" si="15"/>
        <v>2150.7739999999999</v>
      </c>
      <c r="J42" s="305">
        <v>83356</v>
      </c>
      <c r="K42" s="322" t="s">
        <v>261</v>
      </c>
      <c r="L42" s="254"/>
      <c r="M42" s="336">
        <f t="shared" ref="M42" si="16">M41*20</f>
        <v>2416.6</v>
      </c>
      <c r="N42" s="310"/>
      <c r="O42" s="310"/>
      <c r="P42" s="310"/>
      <c r="Q42" s="310"/>
      <c r="R42" s="311"/>
      <c r="S42" s="321">
        <f>R42+Q42+P42+O42+N42+M42</f>
        <v>2416.6</v>
      </c>
      <c r="T42" s="295"/>
      <c r="U42" s="290">
        <v>0.74</v>
      </c>
      <c r="V42" s="295"/>
      <c r="W42" s="313"/>
      <c r="X42" s="290">
        <v>0.77</v>
      </c>
      <c r="Y42" s="290">
        <v>0.74</v>
      </c>
    </row>
    <row r="43" spans="1:26" s="8" customFormat="1" ht="28.5" x14ac:dyDescent="0.25">
      <c r="A43" s="304"/>
      <c r="B43" s="305" t="s">
        <v>251</v>
      </c>
      <c r="C43" s="306" t="s">
        <v>250</v>
      </c>
      <c r="D43" s="307" t="s">
        <v>196</v>
      </c>
      <c r="E43" s="308">
        <f t="shared" si="14"/>
        <v>1141.0999999999999</v>
      </c>
      <c r="F43" s="290">
        <f>U43*$U$10</f>
        <v>5.048</v>
      </c>
      <c r="G43" s="309">
        <v>20</v>
      </c>
      <c r="H43" s="242">
        <f t="shared" si="13"/>
        <v>6.06</v>
      </c>
      <c r="I43" s="242">
        <f t="shared" si="15"/>
        <v>6915.0659999999989</v>
      </c>
      <c r="J43" s="305">
        <v>96401</v>
      </c>
      <c r="K43" s="306"/>
      <c r="L43" s="254"/>
      <c r="M43" s="341">
        <f>[2]PAVIMENTAÇÃO!$G$17</f>
        <v>1141.0999999999999</v>
      </c>
      <c r="N43" s="310"/>
      <c r="O43" s="310"/>
      <c r="P43" s="310"/>
      <c r="Q43" s="310"/>
      <c r="R43" s="311"/>
      <c r="S43" s="294">
        <f>SUM(M43:R43)</f>
        <v>1141.0999999999999</v>
      </c>
      <c r="T43" s="313"/>
      <c r="U43" s="290">
        <v>6.31</v>
      </c>
      <c r="V43" s="313"/>
      <c r="W43" s="313">
        <f>E43*U44*1.2</f>
        <v>1725.3431999999998</v>
      </c>
      <c r="X43" s="290">
        <v>5.44</v>
      </c>
      <c r="Y43" s="8">
        <v>6.31</v>
      </c>
    </row>
    <row r="44" spans="1:26" s="9" customFormat="1" ht="42.75" x14ac:dyDescent="0.25">
      <c r="A44" s="304"/>
      <c r="B44" s="305" t="s">
        <v>253</v>
      </c>
      <c r="C44" s="306" t="s">
        <v>252</v>
      </c>
      <c r="D44" s="307" t="s">
        <v>196</v>
      </c>
      <c r="E44" s="308">
        <f t="shared" si="14"/>
        <v>1141.0999999999999</v>
      </c>
      <c r="F44" s="290">
        <f>U44*$U$10</f>
        <v>1.008</v>
      </c>
      <c r="G44" s="309">
        <v>20</v>
      </c>
      <c r="H44" s="242">
        <f t="shared" si="13"/>
        <v>1.21</v>
      </c>
      <c r="I44" s="242">
        <f t="shared" si="15"/>
        <v>1380.7309999999998</v>
      </c>
      <c r="J44" s="305">
        <v>96402</v>
      </c>
      <c r="K44" s="306"/>
      <c r="L44" s="254"/>
      <c r="M44" s="341">
        <f>[2]PAVIMENTAÇÃO!$G$16</f>
        <v>1141.0999999999999</v>
      </c>
      <c r="N44" s="310"/>
      <c r="O44" s="310"/>
      <c r="P44" s="310"/>
      <c r="Q44" s="310"/>
      <c r="R44" s="311"/>
      <c r="S44" s="294">
        <f>SUM(M44:R44)</f>
        <v>1141.0999999999999</v>
      </c>
      <c r="T44" s="313"/>
      <c r="U44" s="290">
        <v>1.26</v>
      </c>
      <c r="V44" s="313"/>
      <c r="W44" s="313">
        <f>E44*U45*1.2</f>
        <v>4007575.1507999995</v>
      </c>
      <c r="X44" s="290">
        <v>1.1499999999999999</v>
      </c>
      <c r="Y44" s="8">
        <v>1.26</v>
      </c>
    </row>
    <row r="45" spans="1:26" s="9" customFormat="1" ht="58.5" x14ac:dyDescent="0.25">
      <c r="A45" s="304"/>
      <c r="B45" s="305" t="s">
        <v>255</v>
      </c>
      <c r="C45" s="306" t="s">
        <v>280</v>
      </c>
      <c r="D45" s="307" t="s">
        <v>254</v>
      </c>
      <c r="E45" s="342">
        <f t="shared" si="14"/>
        <v>6.5613250000000001</v>
      </c>
      <c r="F45" s="290">
        <f>U45*$V$10</f>
        <v>2926.69</v>
      </c>
      <c r="G45" s="343">
        <v>15</v>
      </c>
      <c r="H45" s="242">
        <f t="shared" si="13"/>
        <v>3365.69</v>
      </c>
      <c r="I45" s="242">
        <f t="shared" si="15"/>
        <v>22083.385939250002</v>
      </c>
      <c r="J45" s="338" t="s">
        <v>285</v>
      </c>
      <c r="K45" s="306"/>
      <c r="L45" s="254"/>
      <c r="M45" s="340">
        <f>[2]PAVIMENTAÇÃO!$G$10</f>
        <v>6.5613250000000001</v>
      </c>
      <c r="N45" s="310"/>
      <c r="O45" s="310"/>
      <c r="P45" s="310"/>
      <c r="Q45" s="310"/>
      <c r="R45" s="311"/>
      <c r="S45" s="294">
        <f t="shared" ref="S45" si="17">SUM(M45:R45)</f>
        <v>6.5613250000000001</v>
      </c>
      <c r="T45" s="313"/>
      <c r="U45" s="290">
        <v>2926.69</v>
      </c>
      <c r="V45" s="313"/>
      <c r="W45" s="313"/>
      <c r="X45" s="290">
        <v>2576.5</v>
      </c>
      <c r="Y45" s="290">
        <v>2926.69</v>
      </c>
      <c r="Z45" s="313"/>
    </row>
    <row r="46" spans="1:26" s="9" customFormat="1" ht="57.75" x14ac:dyDescent="0.25">
      <c r="A46" s="304"/>
      <c r="B46" s="305" t="s">
        <v>262</v>
      </c>
      <c r="C46" s="306" t="s">
        <v>281</v>
      </c>
      <c r="D46" s="307" t="s">
        <v>254</v>
      </c>
      <c r="E46" s="308">
        <f t="shared" si="14"/>
        <v>114.11</v>
      </c>
      <c r="F46" s="290">
        <f>U46*$V$10</f>
        <v>108.19</v>
      </c>
      <c r="G46" s="309">
        <v>20</v>
      </c>
      <c r="H46" s="242">
        <f t="shared" si="13"/>
        <v>129.83000000000001</v>
      </c>
      <c r="I46" s="242">
        <f t="shared" si="15"/>
        <v>14814.901300000001</v>
      </c>
      <c r="J46" s="323">
        <v>4011466</v>
      </c>
      <c r="K46" s="306"/>
      <c r="L46" s="254"/>
      <c r="M46" s="341">
        <f>[2]PAVIMENTAÇÃO!$G$8</f>
        <v>114.11</v>
      </c>
      <c r="N46" s="310"/>
      <c r="O46" s="310"/>
      <c r="P46" s="310"/>
      <c r="Q46" s="310"/>
      <c r="R46" s="311"/>
      <c r="S46" s="294">
        <f>SUM(M46:R46)</f>
        <v>114.11</v>
      </c>
      <c r="T46" s="313"/>
      <c r="U46" s="290">
        <v>108.19</v>
      </c>
      <c r="V46" s="313"/>
      <c r="W46" s="313">
        <f>E46*U47*1.2</f>
        <v>94.483079999999987</v>
      </c>
      <c r="X46" s="290">
        <v>108.19</v>
      </c>
      <c r="Y46" s="290">
        <v>108.19</v>
      </c>
    </row>
    <row r="47" spans="1:26" s="9" customFormat="1" ht="43.5" x14ac:dyDescent="0.25">
      <c r="A47" s="304"/>
      <c r="B47" s="305" t="s">
        <v>282</v>
      </c>
      <c r="C47" s="306" t="s">
        <v>287</v>
      </c>
      <c r="D47" s="307" t="s">
        <v>286</v>
      </c>
      <c r="E47" s="308">
        <f t="shared" si="14"/>
        <v>2282.1999999999998</v>
      </c>
      <c r="F47" s="290">
        <f>U47*$V$10</f>
        <v>0.69</v>
      </c>
      <c r="G47" s="309">
        <v>15</v>
      </c>
      <c r="H47" s="242">
        <f t="shared" si="13"/>
        <v>0.79</v>
      </c>
      <c r="I47" s="242">
        <f t="shared" si="15"/>
        <v>1802.9379999999999</v>
      </c>
      <c r="J47" s="344" t="s">
        <v>288</v>
      </c>
      <c r="K47" s="306"/>
      <c r="L47" s="254"/>
      <c r="M47" s="345">
        <f>M46*20</f>
        <v>2282.1999999999998</v>
      </c>
      <c r="N47" s="310"/>
      <c r="O47" s="310"/>
      <c r="P47" s="310"/>
      <c r="Q47" s="310"/>
      <c r="R47" s="311"/>
      <c r="S47" s="294">
        <f t="shared" ref="S47" si="18">SUM(M47:R47)</f>
        <v>2282.1999999999998</v>
      </c>
      <c r="T47" s="313"/>
      <c r="U47" s="290">
        <v>0.69</v>
      </c>
      <c r="V47" s="313"/>
      <c r="W47" s="313"/>
      <c r="X47" s="290">
        <v>0.73</v>
      </c>
      <c r="Y47" s="290">
        <v>0.69</v>
      </c>
      <c r="Z47" s="313"/>
    </row>
    <row r="48" spans="1:26" s="9" customFormat="1" ht="28.5" x14ac:dyDescent="0.25">
      <c r="A48" s="304"/>
      <c r="B48" s="305" t="s">
        <v>282</v>
      </c>
      <c r="C48" s="306" t="s">
        <v>256</v>
      </c>
      <c r="D48" s="307" t="s">
        <v>175</v>
      </c>
      <c r="E48" s="308">
        <f t="shared" si="14"/>
        <v>316.31</v>
      </c>
      <c r="F48" s="242">
        <f t="shared" si="12"/>
        <v>26.951999999999998</v>
      </c>
      <c r="G48" s="309">
        <v>20</v>
      </c>
      <c r="H48" s="242">
        <f t="shared" si="13"/>
        <v>32.340000000000003</v>
      </c>
      <c r="I48" s="242">
        <f t="shared" si="15"/>
        <v>10229.465400000001</v>
      </c>
      <c r="J48" s="305">
        <v>94273</v>
      </c>
      <c r="K48" s="306" t="s">
        <v>197</v>
      </c>
      <c r="L48" s="254"/>
      <c r="M48" s="341">
        <f>[2]PAVIMENTAÇÃO!$G$11</f>
        <v>316.31</v>
      </c>
      <c r="N48" s="310"/>
      <c r="O48" s="310"/>
      <c r="P48" s="310"/>
      <c r="Q48" s="310"/>
      <c r="R48" s="311"/>
      <c r="S48" s="294">
        <f>SUM(M48:R48)</f>
        <v>316.31</v>
      </c>
      <c r="T48" s="313"/>
      <c r="U48" s="242">
        <v>33.69</v>
      </c>
      <c r="V48" s="313"/>
      <c r="W48" s="313">
        <f>E48*U49*1.2</f>
        <v>11766.732</v>
      </c>
      <c r="X48" s="290">
        <v>35.85</v>
      </c>
    </row>
    <row r="49" spans="1:24" s="9" customFormat="1" ht="42.75" x14ac:dyDescent="0.25">
      <c r="A49" s="304"/>
      <c r="B49" s="305" t="s">
        <v>284</v>
      </c>
      <c r="C49" s="306" t="s">
        <v>263</v>
      </c>
      <c r="D49" s="307" t="s">
        <v>175</v>
      </c>
      <c r="E49" s="308">
        <f t="shared" si="14"/>
        <v>0</v>
      </c>
      <c r="F49" s="242">
        <f t="shared" si="12"/>
        <v>24.8</v>
      </c>
      <c r="G49" s="309">
        <v>20</v>
      </c>
      <c r="H49" s="242">
        <f t="shared" si="13"/>
        <v>29.76</v>
      </c>
      <c r="I49" s="242">
        <f t="shared" si="15"/>
        <v>0</v>
      </c>
      <c r="J49" s="305">
        <v>94273</v>
      </c>
      <c r="K49" s="306"/>
      <c r="L49" s="254"/>
      <c r="M49" s="339">
        <v>0</v>
      </c>
      <c r="N49" s="310"/>
      <c r="O49" s="310"/>
      <c r="P49" s="310"/>
      <c r="Q49" s="310"/>
      <c r="R49" s="311"/>
      <c r="S49" s="324">
        <f>SUM(M49:R49)</f>
        <v>0</v>
      </c>
      <c r="T49" s="313"/>
      <c r="U49" s="242">
        <v>31</v>
      </c>
      <c r="V49" s="313"/>
      <c r="W49" s="313"/>
      <c r="X49" s="290">
        <v>35.85</v>
      </c>
    </row>
    <row r="50" spans="1:24" s="9" customFormat="1" ht="14.25" x14ac:dyDescent="0.25">
      <c r="A50" s="304"/>
      <c r="B50" s="305"/>
      <c r="C50" s="306"/>
      <c r="D50" s="307"/>
      <c r="E50" s="308"/>
      <c r="F50" s="242"/>
      <c r="G50" s="309"/>
      <c r="H50" s="242"/>
      <c r="I50" s="242"/>
      <c r="J50" s="316"/>
      <c r="K50" s="306"/>
      <c r="L50" s="254"/>
      <c r="M50" s="310"/>
      <c r="N50" s="310"/>
      <c r="O50" s="310"/>
      <c r="P50" s="310"/>
      <c r="Q50" s="310"/>
      <c r="R50" s="311"/>
      <c r="S50" s="324"/>
      <c r="T50" s="313"/>
      <c r="U50" s="242"/>
      <c r="V50" s="313"/>
      <c r="W50" s="313"/>
      <c r="X50" s="242"/>
    </row>
    <row r="51" spans="1:24" s="9" customFormat="1" ht="14.25" x14ac:dyDescent="0.25">
      <c r="A51" s="304"/>
      <c r="B51" s="305"/>
      <c r="C51" s="306"/>
      <c r="D51" s="307"/>
      <c r="E51" s="308"/>
      <c r="F51" s="242"/>
      <c r="G51" s="309"/>
      <c r="H51" s="242"/>
      <c r="I51" s="242"/>
      <c r="J51" s="316"/>
      <c r="K51" s="306"/>
      <c r="L51" s="254"/>
      <c r="M51" s="310"/>
      <c r="N51" s="310"/>
      <c r="O51" s="310"/>
      <c r="P51" s="310"/>
      <c r="Q51" s="310"/>
      <c r="R51" s="311"/>
      <c r="S51" s="324"/>
      <c r="T51" s="313"/>
      <c r="U51" s="242"/>
      <c r="V51" s="313"/>
      <c r="W51" s="313"/>
      <c r="X51" s="242"/>
    </row>
    <row r="52" spans="1:24" s="9" customFormat="1" ht="14.25" x14ac:dyDescent="0.25">
      <c r="A52" s="304"/>
      <c r="B52" s="305"/>
      <c r="C52" s="306"/>
      <c r="D52" s="307"/>
      <c r="E52" s="308"/>
      <c r="F52" s="242"/>
      <c r="G52" s="309"/>
      <c r="H52" s="242"/>
      <c r="I52" s="242"/>
      <c r="J52" s="316"/>
      <c r="K52" s="306"/>
      <c r="L52" s="254"/>
      <c r="M52" s="310"/>
      <c r="N52" s="310"/>
      <c r="O52" s="310"/>
      <c r="P52" s="310"/>
      <c r="Q52" s="310"/>
      <c r="R52" s="311"/>
      <c r="S52" s="324"/>
      <c r="T52" s="313"/>
      <c r="U52" s="242"/>
      <c r="V52" s="313"/>
      <c r="W52" s="313"/>
      <c r="X52" s="242"/>
    </row>
    <row r="53" spans="1:24" s="9" customFormat="1" ht="15" x14ac:dyDescent="0.25">
      <c r="A53" s="353"/>
      <c r="B53" s="354">
        <v>3</v>
      </c>
      <c r="C53" s="355" t="s">
        <v>198</v>
      </c>
      <c r="D53" s="356"/>
      <c r="E53" s="356"/>
      <c r="F53" s="356"/>
      <c r="G53" s="356"/>
      <c r="H53" s="356"/>
      <c r="I53" s="357">
        <f>SUM(I54:I60)</f>
        <v>3515.4836800000003</v>
      </c>
      <c r="J53" s="354"/>
      <c r="K53" s="355"/>
      <c r="L53" s="254"/>
      <c r="M53" s="301"/>
      <c r="N53" s="301"/>
      <c r="O53" s="301"/>
      <c r="P53" s="301"/>
      <c r="Q53" s="301"/>
      <c r="R53" s="302"/>
      <c r="S53" s="320"/>
      <c r="T53" s="295"/>
      <c r="U53" s="239"/>
      <c r="V53" s="295"/>
      <c r="W53" s="313">
        <f t="shared" ref="W53:W67" si="19">E53*U58*1.2</f>
        <v>0</v>
      </c>
      <c r="X53" s="239"/>
    </row>
    <row r="54" spans="1:24" s="9" customFormat="1" ht="57" x14ac:dyDescent="0.25">
      <c r="A54" s="304"/>
      <c r="B54" s="305" t="s">
        <v>199</v>
      </c>
      <c r="C54" s="306" t="s">
        <v>200</v>
      </c>
      <c r="D54" s="307" t="s">
        <v>12</v>
      </c>
      <c r="E54" s="308">
        <f t="shared" si="3"/>
        <v>4</v>
      </c>
      <c r="F54" s="242">
        <f t="shared" ref="F54:F66" si="20">U54*$U$10</f>
        <v>198.87200000000001</v>
      </c>
      <c r="G54" s="309">
        <v>20</v>
      </c>
      <c r="H54" s="242">
        <f t="shared" ref="H54:H66" si="21">ROUND($F54*(1+$G54/100),2)</f>
        <v>238.65</v>
      </c>
      <c r="I54" s="242">
        <f t="shared" ref="I54:I66" si="22">$E54*$H54</f>
        <v>954.6</v>
      </c>
      <c r="J54" s="305" t="s">
        <v>201</v>
      </c>
      <c r="K54" s="306" t="s">
        <v>202</v>
      </c>
      <c r="L54" s="254"/>
      <c r="M54" s="310">
        <v>4</v>
      </c>
      <c r="N54" s="310"/>
      <c r="O54" s="310"/>
      <c r="P54" s="310"/>
      <c r="Q54" s="310"/>
      <c r="R54" s="311"/>
      <c r="S54" s="294">
        <f t="shared" ref="S54:S60" si="23">SUM(M54:R54)</f>
        <v>4</v>
      </c>
      <c r="T54" s="313"/>
      <c r="U54" s="242">
        <v>248.59</v>
      </c>
      <c r="V54" s="313"/>
      <c r="W54" s="313">
        <f t="shared" si="19"/>
        <v>1157.808</v>
      </c>
      <c r="X54" s="242">
        <v>248.59</v>
      </c>
    </row>
    <row r="55" spans="1:24" s="9" customFormat="1" ht="57" x14ac:dyDescent="0.25">
      <c r="A55" s="304"/>
      <c r="B55" s="305" t="s">
        <v>203</v>
      </c>
      <c r="C55" s="306" t="s">
        <v>204</v>
      </c>
      <c r="D55" s="307" t="s">
        <v>12</v>
      </c>
      <c r="E55" s="308">
        <f t="shared" si="3"/>
        <v>0</v>
      </c>
      <c r="F55" s="242">
        <f t="shared" si="20"/>
        <v>234.352</v>
      </c>
      <c r="G55" s="309">
        <v>20</v>
      </c>
      <c r="H55" s="242">
        <f t="shared" si="21"/>
        <v>281.22000000000003</v>
      </c>
      <c r="I55" s="242">
        <f t="shared" si="22"/>
        <v>0</v>
      </c>
      <c r="J55" s="305" t="s">
        <v>205</v>
      </c>
      <c r="K55" s="306" t="s">
        <v>206</v>
      </c>
      <c r="L55" s="254"/>
      <c r="M55" s="310"/>
      <c r="N55" s="310"/>
      <c r="O55" s="310"/>
      <c r="P55" s="310"/>
      <c r="Q55" s="310"/>
      <c r="R55" s="311"/>
      <c r="S55" s="294">
        <f t="shared" si="23"/>
        <v>0</v>
      </c>
      <c r="T55" s="313"/>
      <c r="U55" s="242">
        <v>292.94</v>
      </c>
      <c r="V55" s="313"/>
      <c r="W55" s="313">
        <f t="shared" si="19"/>
        <v>0</v>
      </c>
      <c r="X55" s="242">
        <v>292.94</v>
      </c>
    </row>
    <row r="56" spans="1:24" s="9" customFormat="1" ht="57" x14ac:dyDescent="0.25">
      <c r="A56" s="304"/>
      <c r="B56" s="305" t="s">
        <v>207</v>
      </c>
      <c r="C56" s="306" t="s">
        <v>208</v>
      </c>
      <c r="D56" s="307" t="s">
        <v>12</v>
      </c>
      <c r="E56" s="308">
        <f t="shared" si="3"/>
        <v>1</v>
      </c>
      <c r="F56" s="242">
        <f t="shared" si="20"/>
        <v>187.52</v>
      </c>
      <c r="G56" s="309">
        <v>20</v>
      </c>
      <c r="H56" s="242">
        <f>ROUND($F56*(1+$G56/100),2)</f>
        <v>225.02</v>
      </c>
      <c r="I56" s="242">
        <f>$E56*$H56</f>
        <v>225.02</v>
      </c>
      <c r="J56" s="305" t="s">
        <v>209</v>
      </c>
      <c r="K56" s="306" t="s">
        <v>202</v>
      </c>
      <c r="L56" s="254"/>
      <c r="M56" s="310">
        <v>1</v>
      </c>
      <c r="N56" s="310"/>
      <c r="O56" s="310"/>
      <c r="P56" s="310"/>
      <c r="Q56" s="310"/>
      <c r="R56" s="311"/>
      <c r="S56" s="294">
        <f t="shared" si="23"/>
        <v>1</v>
      </c>
      <c r="T56" s="313"/>
      <c r="U56" s="242">
        <v>234.4</v>
      </c>
      <c r="V56" s="313"/>
      <c r="W56" s="313">
        <f t="shared" si="19"/>
        <v>0</v>
      </c>
      <c r="X56" s="242">
        <v>234.4</v>
      </c>
    </row>
    <row r="57" spans="1:24" s="8" customFormat="1" ht="44.25" x14ac:dyDescent="0.25">
      <c r="A57" s="304"/>
      <c r="B57" s="305" t="s">
        <v>210</v>
      </c>
      <c r="C57" s="306" t="s">
        <v>278</v>
      </c>
      <c r="D57" s="307" t="s">
        <v>12</v>
      </c>
      <c r="E57" s="308">
        <f t="shared" si="3"/>
        <v>1</v>
      </c>
      <c r="F57" s="242">
        <f t="shared" si="20"/>
        <v>71.144000000000005</v>
      </c>
      <c r="G57" s="309">
        <v>20</v>
      </c>
      <c r="H57" s="242">
        <f>ROUND($F57*(1+$G57/100),2)</f>
        <v>85.37</v>
      </c>
      <c r="I57" s="242">
        <f>$E57*$H57</f>
        <v>85.37</v>
      </c>
      <c r="J57" s="305" t="s">
        <v>211</v>
      </c>
      <c r="K57" s="306" t="s">
        <v>206</v>
      </c>
      <c r="L57" s="254"/>
      <c r="M57" s="310">
        <v>1</v>
      </c>
      <c r="N57" s="310"/>
      <c r="O57" s="310"/>
      <c r="P57" s="310"/>
      <c r="Q57" s="310"/>
      <c r="R57" s="311"/>
      <c r="S57" s="294">
        <f t="shared" si="23"/>
        <v>1</v>
      </c>
      <c r="T57" s="313"/>
      <c r="U57" s="242">
        <v>88.93</v>
      </c>
      <c r="V57" s="313"/>
      <c r="W57" s="313">
        <f t="shared" si="19"/>
        <v>0.52800000000000002</v>
      </c>
      <c r="X57" s="290">
        <v>86.6</v>
      </c>
    </row>
    <row r="58" spans="1:24" s="9" customFormat="1" ht="28.5" x14ac:dyDescent="0.25">
      <c r="A58" s="304"/>
      <c r="B58" s="305" t="s">
        <v>212</v>
      </c>
      <c r="C58" s="306" t="s">
        <v>213</v>
      </c>
      <c r="D58" s="307" t="s">
        <v>196</v>
      </c>
      <c r="E58" s="308">
        <f t="shared" si="3"/>
        <v>2.5</v>
      </c>
      <c r="F58" s="242">
        <f t="shared" si="20"/>
        <v>256.64800000000002</v>
      </c>
      <c r="G58" s="309">
        <v>20</v>
      </c>
      <c r="H58" s="242">
        <f t="shared" si="21"/>
        <v>307.98</v>
      </c>
      <c r="I58" s="242">
        <f t="shared" si="22"/>
        <v>769.95</v>
      </c>
      <c r="J58" s="305" t="s">
        <v>214</v>
      </c>
      <c r="K58" s="306" t="s">
        <v>202</v>
      </c>
      <c r="L58" s="254"/>
      <c r="M58" s="310">
        <v>2.5</v>
      </c>
      <c r="N58" s="310"/>
      <c r="O58" s="310"/>
      <c r="P58" s="310"/>
      <c r="Q58" s="310"/>
      <c r="R58" s="311"/>
      <c r="S58" s="294">
        <f t="shared" si="23"/>
        <v>2.5</v>
      </c>
      <c r="T58" s="313"/>
      <c r="U58" s="242">
        <v>320.81</v>
      </c>
      <c r="V58" s="313"/>
      <c r="W58" s="313">
        <f t="shared" si="19"/>
        <v>301.11</v>
      </c>
      <c r="X58" s="290">
        <v>317.75</v>
      </c>
    </row>
    <row r="59" spans="1:24" s="9" customFormat="1" ht="71.25" x14ac:dyDescent="0.25">
      <c r="A59" s="304"/>
      <c r="B59" s="305" t="s">
        <v>215</v>
      </c>
      <c r="C59" s="306" t="s">
        <v>216</v>
      </c>
      <c r="D59" s="307" t="s">
        <v>12</v>
      </c>
      <c r="E59" s="337">
        <f t="shared" si="3"/>
        <v>5</v>
      </c>
      <c r="F59" s="242">
        <f t="shared" si="20"/>
        <v>192.96800000000002</v>
      </c>
      <c r="G59" s="309">
        <v>20</v>
      </c>
      <c r="H59" s="242">
        <f t="shared" si="21"/>
        <v>231.56</v>
      </c>
      <c r="I59" s="242">
        <f t="shared" si="22"/>
        <v>1157.8</v>
      </c>
      <c r="J59" s="305">
        <v>5213863</v>
      </c>
      <c r="K59" s="306" t="s">
        <v>202</v>
      </c>
      <c r="L59" s="254"/>
      <c r="M59" s="336">
        <f>(M54+M55+M56)</f>
        <v>5</v>
      </c>
      <c r="N59" s="310"/>
      <c r="O59" s="310"/>
      <c r="P59" s="310"/>
      <c r="Q59" s="310"/>
      <c r="R59" s="311"/>
      <c r="S59" s="294">
        <f t="shared" si="23"/>
        <v>5</v>
      </c>
      <c r="T59" s="313"/>
      <c r="U59" s="242">
        <v>241.21</v>
      </c>
      <c r="V59" s="313"/>
      <c r="W59" s="313">
        <f t="shared" si="19"/>
        <v>8.6999999999999993</v>
      </c>
      <c r="X59" s="242">
        <v>241.21</v>
      </c>
    </row>
    <row r="60" spans="1:24" s="9" customFormat="1" ht="42.75" x14ac:dyDescent="0.25">
      <c r="A60" s="304"/>
      <c r="B60" s="305" t="s">
        <v>217</v>
      </c>
      <c r="C60" s="306" t="s">
        <v>218</v>
      </c>
      <c r="D60" s="307" t="s">
        <v>32</v>
      </c>
      <c r="E60" s="337">
        <f t="shared" si="3"/>
        <v>16.533999999999999</v>
      </c>
      <c r="F60" s="242">
        <f t="shared" si="20"/>
        <v>16.263999999999999</v>
      </c>
      <c r="G60" s="309">
        <v>20</v>
      </c>
      <c r="H60" s="242">
        <f t="shared" si="21"/>
        <v>19.52</v>
      </c>
      <c r="I60" s="242">
        <f t="shared" si="22"/>
        <v>322.74367999999998</v>
      </c>
      <c r="J60" s="305">
        <v>72947</v>
      </c>
      <c r="K60" s="306" t="s">
        <v>219</v>
      </c>
      <c r="L60" s="254"/>
      <c r="M60" s="341">
        <f>[2]SINALIZAÇÃO!$G$15</f>
        <v>16.533999999999999</v>
      </c>
      <c r="N60" s="310"/>
      <c r="O60" s="310"/>
      <c r="P60" s="310"/>
      <c r="Q60" s="310"/>
      <c r="R60" s="311"/>
      <c r="S60" s="294">
        <f t="shared" si="23"/>
        <v>16.533999999999999</v>
      </c>
      <c r="T60" s="313"/>
      <c r="U60" s="242">
        <v>20.329999999999998</v>
      </c>
      <c r="V60" s="313"/>
      <c r="W60" s="313">
        <f t="shared" si="19"/>
        <v>1107.11664</v>
      </c>
      <c r="X60" s="290">
        <v>23.86</v>
      </c>
    </row>
    <row r="61" spans="1:24" s="9" customFormat="1" ht="30" x14ac:dyDescent="0.25">
      <c r="A61" s="353"/>
      <c r="B61" s="354">
        <v>4</v>
      </c>
      <c r="C61" s="355" t="s">
        <v>220</v>
      </c>
      <c r="D61" s="356"/>
      <c r="E61" s="356"/>
      <c r="F61" s="356"/>
      <c r="G61" s="356"/>
      <c r="H61" s="356"/>
      <c r="I61" s="357">
        <f>SUM(I62:I66)</f>
        <v>31189.761284</v>
      </c>
      <c r="J61" s="354"/>
      <c r="K61" s="355"/>
      <c r="L61" s="254"/>
      <c r="M61" s="301"/>
      <c r="N61" s="301"/>
      <c r="O61" s="301"/>
      <c r="P61" s="301"/>
      <c r="Q61" s="301"/>
      <c r="R61" s="302"/>
      <c r="S61" s="320"/>
      <c r="T61" s="295"/>
      <c r="U61" s="239"/>
      <c r="V61" s="295"/>
      <c r="W61" s="313">
        <f t="shared" si="19"/>
        <v>0</v>
      </c>
      <c r="X61" s="239"/>
    </row>
    <row r="62" spans="1:24" s="9" customFormat="1" ht="42.75" x14ac:dyDescent="0.25">
      <c r="A62" s="304"/>
      <c r="B62" s="305" t="s">
        <v>221</v>
      </c>
      <c r="C62" s="306" t="s">
        <v>222</v>
      </c>
      <c r="D62" s="307" t="s">
        <v>196</v>
      </c>
      <c r="E62" s="308">
        <f t="shared" si="3"/>
        <v>527.55999999999995</v>
      </c>
      <c r="F62" s="242">
        <f t="shared" si="20"/>
        <v>0.35200000000000004</v>
      </c>
      <c r="G62" s="309">
        <v>20</v>
      </c>
      <c r="H62" s="242">
        <f t="shared" si="21"/>
        <v>0.42</v>
      </c>
      <c r="I62" s="242">
        <f t="shared" si="22"/>
        <v>221.57519999999997</v>
      </c>
      <c r="J62" s="305">
        <v>79472</v>
      </c>
      <c r="K62" s="306" t="s">
        <v>223</v>
      </c>
      <c r="L62" s="254"/>
      <c r="M62" s="310">
        <v>527.55999999999995</v>
      </c>
      <c r="N62" s="310"/>
      <c r="O62" s="310"/>
      <c r="P62" s="310"/>
      <c r="Q62" s="310"/>
      <c r="R62" s="311"/>
      <c r="S62" s="294">
        <f>SUM(M62:R62)</f>
        <v>527.55999999999995</v>
      </c>
      <c r="T62" s="313"/>
      <c r="U62" s="242">
        <v>0.44</v>
      </c>
      <c r="V62" s="313"/>
      <c r="W62" s="313">
        <f t="shared" si="19"/>
        <v>0</v>
      </c>
      <c r="X62" s="290">
        <v>0.44</v>
      </c>
    </row>
    <row r="63" spans="1:24" s="9" customFormat="1" ht="28.5" x14ac:dyDescent="0.25">
      <c r="A63" s="304"/>
      <c r="B63" s="305" t="s">
        <v>224</v>
      </c>
      <c r="C63" s="306" t="s">
        <v>225</v>
      </c>
      <c r="D63" s="307" t="s">
        <v>172</v>
      </c>
      <c r="E63" s="308">
        <f t="shared" si="3"/>
        <v>21.102399999999999</v>
      </c>
      <c r="F63" s="242">
        <f t="shared" si="20"/>
        <v>80.296000000000006</v>
      </c>
      <c r="G63" s="309">
        <v>20</v>
      </c>
      <c r="H63" s="242">
        <f t="shared" si="21"/>
        <v>96.36</v>
      </c>
      <c r="I63" s="242">
        <f t="shared" si="22"/>
        <v>2033.4272639999999</v>
      </c>
      <c r="J63" s="305">
        <v>94342</v>
      </c>
      <c r="K63" s="306" t="s">
        <v>226</v>
      </c>
      <c r="L63" s="254"/>
      <c r="M63" s="310">
        <f>M62*0.04</f>
        <v>21.102399999999999</v>
      </c>
      <c r="N63" s="310"/>
      <c r="O63" s="310"/>
      <c r="P63" s="310"/>
      <c r="Q63" s="310"/>
      <c r="R63" s="311"/>
      <c r="S63" s="294">
        <f>SUM(M63:R63)</f>
        <v>21.102399999999999</v>
      </c>
      <c r="T63" s="313"/>
      <c r="U63" s="242">
        <v>100.37</v>
      </c>
      <c r="V63" s="313"/>
      <c r="W63" s="313">
        <f t="shared" si="19"/>
        <v>0</v>
      </c>
      <c r="X63" s="290">
        <v>103.75</v>
      </c>
    </row>
    <row r="64" spans="1:24" s="9" customFormat="1" ht="29.25" x14ac:dyDescent="0.25">
      <c r="A64" s="304"/>
      <c r="B64" s="305" t="s">
        <v>227</v>
      </c>
      <c r="C64" s="306" t="s">
        <v>277</v>
      </c>
      <c r="D64" s="307" t="s">
        <v>195</v>
      </c>
      <c r="E64" s="308">
        <f t="shared" si="3"/>
        <v>422.048</v>
      </c>
      <c r="F64" s="242">
        <f t="shared" si="20"/>
        <v>1.1599999999999999</v>
      </c>
      <c r="G64" s="309">
        <v>20</v>
      </c>
      <c r="H64" s="242">
        <f t="shared" si="21"/>
        <v>1.39</v>
      </c>
      <c r="I64" s="242">
        <f t="shared" si="22"/>
        <v>586.64671999999996</v>
      </c>
      <c r="J64" s="305">
        <v>97914</v>
      </c>
      <c r="K64" s="306" t="s">
        <v>257</v>
      </c>
      <c r="L64" s="254"/>
      <c r="M64" s="310">
        <f>M63*20</f>
        <v>422.048</v>
      </c>
      <c r="N64" s="310"/>
      <c r="O64" s="310"/>
      <c r="P64" s="310"/>
      <c r="Q64" s="310"/>
      <c r="R64" s="311"/>
      <c r="S64" s="294">
        <f>SUM(M64:R64)</f>
        <v>422.048</v>
      </c>
      <c r="T64" s="313"/>
      <c r="U64" s="242">
        <v>1.45</v>
      </c>
      <c r="V64" s="313"/>
      <c r="W64" s="313">
        <f t="shared" si="19"/>
        <v>0</v>
      </c>
      <c r="X64" s="290">
        <v>1.54</v>
      </c>
    </row>
    <row r="65" spans="1:24" s="240" customFormat="1" ht="85.5" x14ac:dyDescent="0.25">
      <c r="A65" s="304"/>
      <c r="B65" s="305" t="s">
        <v>228</v>
      </c>
      <c r="C65" s="306" t="s">
        <v>229</v>
      </c>
      <c r="D65" s="307" t="s">
        <v>196</v>
      </c>
      <c r="E65" s="308">
        <f t="shared" si="3"/>
        <v>415.68</v>
      </c>
      <c r="F65" s="242">
        <f t="shared" si="20"/>
        <v>44.64</v>
      </c>
      <c r="G65" s="309">
        <v>20</v>
      </c>
      <c r="H65" s="242">
        <f t="shared" si="21"/>
        <v>53.57</v>
      </c>
      <c r="I65" s="242">
        <f t="shared" si="22"/>
        <v>22267.977600000002</v>
      </c>
      <c r="J65" s="305" t="s">
        <v>230</v>
      </c>
      <c r="K65" s="306" t="s">
        <v>231</v>
      </c>
      <c r="L65" s="254"/>
      <c r="M65" s="310">
        <v>415.68</v>
      </c>
      <c r="N65" s="310"/>
      <c r="O65" s="310"/>
      <c r="P65" s="310"/>
      <c r="Q65" s="310"/>
      <c r="R65" s="311"/>
      <c r="S65" s="294">
        <f>SUM(M65:R65)</f>
        <v>415.68</v>
      </c>
      <c r="T65" s="313"/>
      <c r="U65" s="242">
        <v>55.8</v>
      </c>
      <c r="V65" s="313"/>
      <c r="W65" s="313">
        <f t="shared" si="19"/>
        <v>0</v>
      </c>
      <c r="X65" s="290">
        <v>55.42</v>
      </c>
    </row>
    <row r="66" spans="1:24" s="4" customFormat="1" ht="99.75" x14ac:dyDescent="0.2">
      <c r="A66" s="304"/>
      <c r="B66" s="305" t="s">
        <v>232</v>
      </c>
      <c r="C66" s="306" t="s">
        <v>258</v>
      </c>
      <c r="D66" s="307" t="s">
        <v>196</v>
      </c>
      <c r="E66" s="308">
        <f t="shared" si="3"/>
        <v>111.87</v>
      </c>
      <c r="F66" s="242">
        <f t="shared" si="20"/>
        <v>45.288000000000004</v>
      </c>
      <c r="G66" s="309">
        <v>20</v>
      </c>
      <c r="H66" s="242">
        <f t="shared" si="21"/>
        <v>54.35</v>
      </c>
      <c r="I66" s="242">
        <f t="shared" si="22"/>
        <v>6080.1345000000001</v>
      </c>
      <c r="J66" s="305" t="s">
        <v>233</v>
      </c>
      <c r="K66" s="306" t="s">
        <v>234</v>
      </c>
      <c r="L66" s="254"/>
      <c r="M66" s="310">
        <v>111.87</v>
      </c>
      <c r="N66" s="310"/>
      <c r="O66" s="310"/>
      <c r="P66" s="310"/>
      <c r="Q66" s="310"/>
      <c r="R66" s="311"/>
      <c r="S66" s="294">
        <f>SUM(M66:R66)</f>
        <v>111.87</v>
      </c>
      <c r="T66" s="313"/>
      <c r="U66" s="242">
        <v>56.61</v>
      </c>
      <c r="V66" s="313"/>
      <c r="W66" s="313">
        <f t="shared" si="19"/>
        <v>0</v>
      </c>
      <c r="X66" s="290">
        <v>55.42</v>
      </c>
    </row>
    <row r="67" spans="1:24" s="3" customFormat="1" ht="20.100000000000001" customHeight="1" x14ac:dyDescent="0.25">
      <c r="A67" s="304"/>
      <c r="B67" s="305"/>
      <c r="C67" s="306"/>
      <c r="D67" s="307"/>
      <c r="E67" s="242"/>
      <c r="F67" s="242"/>
      <c r="G67" s="309"/>
      <c r="H67" s="242"/>
      <c r="I67" s="242"/>
      <c r="J67" s="305"/>
      <c r="K67" s="306"/>
      <c r="L67" s="254"/>
      <c r="M67" s="310"/>
      <c r="N67" s="310"/>
      <c r="O67" s="310"/>
      <c r="P67" s="310"/>
      <c r="Q67" s="310"/>
      <c r="R67" s="311"/>
      <c r="S67" s="311"/>
      <c r="T67" s="313"/>
      <c r="U67" s="242"/>
      <c r="V67" s="313"/>
      <c r="W67" s="313">
        <f t="shared" si="19"/>
        <v>0</v>
      </c>
      <c r="X67" s="295"/>
    </row>
    <row r="68" spans="1:24" s="3" customFormat="1" ht="20.100000000000001" customHeight="1" x14ac:dyDescent="0.2">
      <c r="A68" s="304"/>
      <c r="B68" s="305"/>
      <c r="C68" s="306"/>
      <c r="D68" s="307"/>
      <c r="E68" s="242"/>
      <c r="F68" s="242"/>
      <c r="G68" s="309"/>
      <c r="H68" s="242"/>
      <c r="I68" s="242"/>
      <c r="J68" s="305"/>
      <c r="K68" s="306"/>
      <c r="L68" s="254"/>
      <c r="M68" s="310"/>
      <c r="N68" s="310"/>
      <c r="O68" s="310"/>
      <c r="P68" s="310"/>
      <c r="Q68" s="310"/>
      <c r="R68" s="311"/>
      <c r="S68" s="311"/>
      <c r="T68" s="313"/>
      <c r="U68" s="242"/>
      <c r="V68" s="313"/>
      <c r="W68" s="313">
        <f>E68*U74*1.2</f>
        <v>0</v>
      </c>
      <c r="X68" s="252"/>
    </row>
    <row r="69" spans="1:24" s="3" customFormat="1" ht="15.75" thickBot="1" x14ac:dyDescent="0.3">
      <c r="A69" s="296"/>
      <c r="B69" s="297"/>
      <c r="C69" s="299" t="s">
        <v>235</v>
      </c>
      <c r="D69" s="299"/>
      <c r="E69" s="239"/>
      <c r="F69" s="239"/>
      <c r="G69" s="300"/>
      <c r="H69" s="239"/>
      <c r="I69" s="239">
        <f>SUM(I61,I53,I37,I15)</f>
        <v>139741.81276325</v>
      </c>
      <c r="J69" s="297"/>
      <c r="K69" s="298"/>
      <c r="L69" s="254"/>
      <c r="M69" s="325"/>
      <c r="N69" s="325"/>
      <c r="O69" s="325"/>
      <c r="P69" s="325"/>
      <c r="Q69" s="325"/>
      <c r="R69" s="326"/>
      <c r="S69" s="327"/>
      <c r="T69" s="295"/>
      <c r="U69" s="242"/>
      <c r="V69" s="295"/>
      <c r="W69" s="313">
        <f>E69*U75*1.2</f>
        <v>0</v>
      </c>
      <c r="X69" s="246"/>
    </row>
    <row r="70" spans="1:24" s="4" customFormat="1" ht="14.25" x14ac:dyDescent="0.2">
      <c r="A70" s="328"/>
      <c r="B70" s="252"/>
      <c r="C70" s="252"/>
      <c r="D70" s="252"/>
      <c r="E70" s="252"/>
      <c r="F70" s="252"/>
      <c r="G70" s="252"/>
      <c r="H70" s="252"/>
      <c r="I70" s="252"/>
      <c r="J70" s="252"/>
      <c r="K70" s="252"/>
      <c r="L70" s="254"/>
      <c r="M70" s="254"/>
      <c r="N70" s="254"/>
      <c r="O70" s="254"/>
      <c r="P70" s="254"/>
      <c r="Q70" s="265"/>
      <c r="R70" s="265"/>
      <c r="S70" s="252"/>
      <c r="T70" s="252"/>
      <c r="U70" s="242"/>
      <c r="V70" s="252"/>
      <c r="W70" s="313">
        <f>E70*U76*1.2</f>
        <v>0</v>
      </c>
      <c r="X70" s="246"/>
    </row>
    <row r="71" spans="1:24" s="4" customFormat="1" ht="15" x14ac:dyDescent="0.2">
      <c r="A71" s="246"/>
      <c r="B71" s="246"/>
      <c r="C71" s="329"/>
      <c r="D71" s="246"/>
      <c r="E71" s="246"/>
      <c r="F71" s="246"/>
      <c r="G71" s="246"/>
      <c r="H71" s="246"/>
      <c r="I71" s="330"/>
      <c r="J71" s="246"/>
      <c r="K71" s="329"/>
      <c r="L71" s="254"/>
      <c r="M71" s="254"/>
      <c r="N71" s="254"/>
      <c r="O71" s="254"/>
      <c r="P71" s="254"/>
      <c r="Q71" s="329"/>
      <c r="R71" s="329"/>
      <c r="S71" s="246"/>
      <c r="T71" s="246"/>
      <c r="U71" s="242"/>
      <c r="V71" s="246"/>
      <c r="W71" s="246"/>
      <c r="X71" s="246"/>
    </row>
    <row r="72" spans="1:24" s="10" customFormat="1" ht="15" x14ac:dyDescent="0.2">
      <c r="A72" s="266" t="s">
        <v>295</v>
      </c>
      <c r="B72" s="246"/>
      <c r="C72" s="329"/>
      <c r="D72" s="246"/>
      <c r="E72" s="246"/>
      <c r="F72" s="246"/>
      <c r="G72" s="246"/>
      <c r="H72" s="246"/>
      <c r="I72" s="330"/>
      <c r="J72" s="246"/>
      <c r="K72" s="329"/>
      <c r="L72" s="254"/>
      <c r="M72" s="254"/>
      <c r="N72" s="254"/>
      <c r="O72" s="254"/>
      <c r="P72" s="254"/>
      <c r="Q72" s="329"/>
      <c r="R72" s="329"/>
      <c r="S72" s="246"/>
      <c r="T72" s="246"/>
      <c r="U72" s="242"/>
      <c r="V72" s="246"/>
      <c r="W72" s="246"/>
      <c r="X72" s="252"/>
    </row>
    <row r="73" spans="1:24" s="10" customFormat="1" ht="15" x14ac:dyDescent="0.2">
      <c r="A73" s="266"/>
      <c r="B73" s="246"/>
      <c r="C73" s="329"/>
      <c r="D73" s="246"/>
      <c r="E73" s="246"/>
      <c r="F73" s="246"/>
      <c r="G73" s="246"/>
      <c r="H73" s="246"/>
      <c r="I73" s="330"/>
      <c r="J73" s="246"/>
      <c r="K73" s="329"/>
      <c r="L73" s="254"/>
      <c r="M73" s="254"/>
      <c r="N73" s="254"/>
      <c r="O73" s="254"/>
      <c r="P73" s="254"/>
      <c r="Q73" s="329"/>
      <c r="R73" s="329"/>
      <c r="S73" s="246"/>
      <c r="T73" s="246"/>
      <c r="U73" s="242"/>
      <c r="V73" s="246"/>
      <c r="W73" s="246"/>
      <c r="X73" s="252"/>
    </row>
    <row r="74" spans="1:24" s="10" customFormat="1" ht="15" x14ac:dyDescent="0.25">
      <c r="A74" s="246"/>
      <c r="B74" s="246"/>
      <c r="C74" s="246"/>
      <c r="D74" s="246"/>
      <c r="E74" s="246"/>
      <c r="F74" s="246"/>
      <c r="G74" s="246"/>
      <c r="H74" s="246"/>
      <c r="I74" s="332"/>
      <c r="J74" s="246"/>
      <c r="K74" s="329"/>
      <c r="L74" s="254"/>
      <c r="M74" s="254"/>
      <c r="N74" s="254"/>
      <c r="O74" s="254"/>
      <c r="P74" s="254"/>
      <c r="Q74" s="329"/>
      <c r="R74" s="329"/>
      <c r="S74" s="246"/>
      <c r="T74" s="246"/>
      <c r="U74" s="242"/>
      <c r="V74" s="246"/>
      <c r="W74" s="246"/>
      <c r="X74" s="331"/>
    </row>
    <row r="75" spans="1:24" s="4" customFormat="1" ht="15" x14ac:dyDescent="0.25">
      <c r="A75" s="252"/>
      <c r="B75" s="252"/>
      <c r="C75" s="252"/>
      <c r="D75" s="252"/>
      <c r="E75" s="252"/>
      <c r="F75" s="252"/>
      <c r="G75" s="252"/>
      <c r="H75" s="252"/>
      <c r="I75" s="252"/>
      <c r="J75" s="252"/>
      <c r="K75" s="252"/>
      <c r="L75" s="254"/>
      <c r="M75" s="254"/>
      <c r="N75" s="254"/>
      <c r="O75" s="254"/>
      <c r="P75" s="254"/>
      <c r="Q75" s="265"/>
      <c r="R75" s="265"/>
      <c r="S75" s="252"/>
      <c r="T75" s="252"/>
      <c r="U75" s="239"/>
      <c r="V75" s="252"/>
      <c r="W75" s="252"/>
      <c r="X75" s="331"/>
    </row>
    <row r="76" spans="1:24" s="4" customFormat="1" ht="15" x14ac:dyDescent="0.25">
      <c r="A76" s="252"/>
      <c r="B76" s="252"/>
      <c r="C76" s="333" t="s">
        <v>236</v>
      </c>
      <c r="D76" s="252"/>
      <c r="E76" s="252"/>
      <c r="F76" s="333" t="s">
        <v>237</v>
      </c>
      <c r="G76" s="252"/>
      <c r="H76" s="252"/>
      <c r="I76" s="252"/>
      <c r="J76" s="252"/>
      <c r="K76" s="252"/>
      <c r="L76" s="252"/>
      <c r="M76" s="252"/>
      <c r="N76" s="252"/>
      <c r="O76" s="359">
        <f>(I45+I46+I47)/E46</f>
        <v>339.157175</v>
      </c>
      <c r="P76" s="252"/>
      <c r="Q76" s="265"/>
      <c r="R76" s="265"/>
      <c r="S76" s="252"/>
      <c r="T76" s="252"/>
      <c r="U76" s="252"/>
      <c r="V76" s="252"/>
      <c r="W76" s="252"/>
      <c r="X76" s="331"/>
    </row>
    <row r="77" spans="1:24" s="4" customFormat="1" ht="15" x14ac:dyDescent="0.25">
      <c r="A77" s="331"/>
      <c r="B77" s="331"/>
      <c r="C77" s="331" t="s">
        <v>19</v>
      </c>
      <c r="D77" s="331"/>
      <c r="E77" s="331"/>
      <c r="F77" s="331" t="s">
        <v>238</v>
      </c>
      <c r="G77" s="252"/>
      <c r="H77" s="252"/>
      <c r="I77" s="252"/>
      <c r="J77" s="252"/>
      <c r="K77" s="331"/>
      <c r="L77" s="331"/>
      <c r="M77" s="331"/>
      <c r="N77" s="331"/>
      <c r="O77" s="331"/>
      <c r="P77" s="331"/>
      <c r="Q77" s="269"/>
      <c r="R77" s="269"/>
      <c r="S77" s="333"/>
      <c r="T77" s="331"/>
      <c r="U77" s="246"/>
      <c r="V77" s="331"/>
      <c r="W77" s="331"/>
      <c r="X77" s="252"/>
    </row>
    <row r="78" spans="1:24" ht="15" x14ac:dyDescent="0.25">
      <c r="A78" s="331"/>
      <c r="B78" s="331"/>
      <c r="C78" s="331" t="s">
        <v>259</v>
      </c>
      <c r="D78" s="331"/>
      <c r="E78" s="331"/>
      <c r="F78" s="331"/>
      <c r="G78" s="252"/>
      <c r="H78" s="252"/>
      <c r="I78" s="252"/>
      <c r="J78" s="252"/>
      <c r="K78" s="331"/>
      <c r="L78" s="331"/>
      <c r="M78" s="331"/>
      <c r="N78" s="331"/>
      <c r="O78" s="331"/>
      <c r="P78" s="331"/>
      <c r="Q78" s="269"/>
      <c r="R78" s="269"/>
      <c r="S78" s="333"/>
      <c r="T78" s="331"/>
      <c r="U78" s="246"/>
      <c r="V78" s="331"/>
      <c r="W78" s="331"/>
      <c r="X78" s="252"/>
    </row>
    <row r="79" spans="1:24" ht="15" x14ac:dyDescent="0.25">
      <c r="A79" s="334"/>
      <c r="B79" s="282"/>
      <c r="C79" s="282"/>
      <c r="D79" s="282"/>
      <c r="E79" s="282"/>
      <c r="F79" s="282"/>
      <c r="G79" s="282"/>
      <c r="H79" s="282"/>
      <c r="I79" s="282"/>
      <c r="J79" s="282"/>
      <c r="K79" s="282"/>
      <c r="L79" s="282"/>
      <c r="M79" s="282"/>
      <c r="N79" s="282"/>
      <c r="O79" s="282"/>
      <c r="P79" s="335"/>
      <c r="Q79" s="282"/>
      <c r="R79" s="282"/>
      <c r="S79" s="282"/>
      <c r="T79" s="282"/>
      <c r="U79" s="246"/>
      <c r="V79" s="282"/>
      <c r="W79" s="282"/>
      <c r="X79" s="252"/>
    </row>
    <row r="80" spans="1:24" ht="15" x14ac:dyDescent="0.25">
      <c r="A80" s="334"/>
      <c r="B80" s="282"/>
      <c r="C80" s="282"/>
      <c r="D80" s="282"/>
      <c r="E80" s="282"/>
      <c r="F80" s="282"/>
      <c r="G80" s="282"/>
      <c r="H80" s="282"/>
      <c r="I80" s="282"/>
      <c r="J80" s="282"/>
      <c r="K80" s="282"/>
      <c r="L80" s="282"/>
      <c r="M80" s="282"/>
      <c r="N80" s="282"/>
      <c r="O80" s="282"/>
      <c r="P80" s="335"/>
      <c r="Q80" s="282"/>
      <c r="R80" s="282"/>
      <c r="S80" s="282"/>
      <c r="T80" s="282"/>
      <c r="U80" s="252"/>
      <c r="V80" s="282"/>
      <c r="W80" s="282"/>
      <c r="X80" s="282"/>
    </row>
    <row r="81" spans="1:24" ht="15" x14ac:dyDescent="0.25">
      <c r="A81" s="334"/>
      <c r="B81" s="282"/>
      <c r="C81" s="282"/>
      <c r="D81" s="282"/>
      <c r="E81" s="282"/>
      <c r="F81" s="282"/>
      <c r="G81" s="282"/>
      <c r="H81" s="282"/>
      <c r="I81" s="282"/>
      <c r="J81" s="282"/>
      <c r="K81" s="282"/>
      <c r="L81" s="282"/>
      <c r="M81" s="282"/>
      <c r="N81" s="282"/>
      <c r="O81" s="282"/>
      <c r="P81" s="335"/>
      <c r="Q81" s="282"/>
      <c r="R81" s="282"/>
      <c r="S81" s="282"/>
      <c r="T81" s="282"/>
      <c r="U81" s="252"/>
      <c r="V81" s="282"/>
      <c r="W81" s="282"/>
      <c r="X81" s="282"/>
    </row>
    <row r="82" spans="1:24" ht="15" x14ac:dyDescent="0.25">
      <c r="A82" s="334"/>
      <c r="B82" s="282"/>
      <c r="C82" s="282"/>
      <c r="D82" s="282"/>
      <c r="E82" s="282"/>
      <c r="F82" s="282"/>
      <c r="G82" s="282"/>
      <c r="H82" s="282"/>
      <c r="I82" s="282"/>
      <c r="J82" s="282"/>
      <c r="K82" s="282"/>
      <c r="L82" s="282"/>
      <c r="M82" s="282"/>
      <c r="N82" s="282"/>
      <c r="O82" s="282"/>
      <c r="P82" s="335"/>
      <c r="Q82" s="282"/>
      <c r="R82" s="282"/>
      <c r="S82" s="282"/>
      <c r="T82" s="282"/>
      <c r="U82" s="331"/>
      <c r="V82" s="282"/>
      <c r="W82" s="282"/>
      <c r="X82" s="282"/>
    </row>
    <row r="83" spans="1:24" ht="15" x14ac:dyDescent="0.25">
      <c r="U83" s="331"/>
      <c r="X83" s="282"/>
    </row>
    <row r="84" spans="1:24" ht="14.25" x14ac:dyDescent="0.2">
      <c r="U84" s="282"/>
      <c r="X84" s="282"/>
    </row>
    <row r="85" spans="1:24" ht="14.25" x14ac:dyDescent="0.2">
      <c r="U85" s="282"/>
    </row>
    <row r="86" spans="1:24" ht="14.25" x14ac:dyDescent="0.2">
      <c r="U86" s="282"/>
    </row>
    <row r="87" spans="1:24" ht="14.25" x14ac:dyDescent="0.2">
      <c r="U87" s="282"/>
    </row>
  </sheetData>
  <mergeCells count="5">
    <mergeCell ref="A12:A13"/>
    <mergeCell ref="B12:B13"/>
    <mergeCell ref="C12:C13"/>
    <mergeCell ref="J12:J13"/>
    <mergeCell ref="K12:K13"/>
  </mergeCells>
  <conditionalFormatting sqref="J41 A48:A53 C48:C52 C53:E53 A14:K14 A18 M63:O64 A16 C16:D16 G16:K16 A63:K64 B58:B62 G19:J24 A27:A35 B16:B35 C29:D35 E54:E57 A55:D56 F55:K56 G31:K36 E16:F35 F38:K38 P38:P64 A37:A42 C37:F38 K37:K40 E39:E52 G50:K53 E34:E37 E58:F62 M14:S61 B37:B52 U16:U17 U50 F17:F38 C39:E42 F48:F66 D27:D28 G29:J30 G25:I28 G37:G52 J48:K49 X51 H37:J38 H39:I49">
    <cfRule type="expression" dxfId="920" priority="961" stopIfTrue="1">
      <formula>COUNTA($A14)</formula>
    </cfRule>
  </conditionalFormatting>
  <conditionalFormatting sqref="A36:F36">
    <cfRule type="expression" dxfId="919" priority="960" stopIfTrue="1">
      <formula>COUNTA($A36)</formula>
    </cfRule>
  </conditionalFormatting>
  <conditionalFormatting sqref="J42">
    <cfRule type="expression" dxfId="918" priority="959" stopIfTrue="1">
      <formula>COUNTA($A42)</formula>
    </cfRule>
  </conditionalFormatting>
  <conditionalFormatting sqref="K39:K40">
    <cfRule type="expression" dxfId="917" priority="958" stopIfTrue="1">
      <formula>COUNTA($A39)</formula>
    </cfRule>
  </conditionalFormatting>
  <conditionalFormatting sqref="M15:O15">
    <cfRule type="expression" dxfId="916" priority="957" stopIfTrue="1">
      <formula>COUNTA($A15)</formula>
    </cfRule>
  </conditionalFormatting>
  <conditionalFormatting sqref="A39:A40 C39:D40 J39:J40">
    <cfRule type="expression" dxfId="915" priority="956" stopIfTrue="1">
      <formula>COUNTA($A39)</formula>
    </cfRule>
  </conditionalFormatting>
  <conditionalFormatting sqref="K41">
    <cfRule type="expression" dxfId="914" priority="955" stopIfTrue="1">
      <formula>COUNTA($A41)</formula>
    </cfRule>
  </conditionalFormatting>
  <conditionalFormatting sqref="K15">
    <cfRule type="expression" dxfId="913" priority="954" stopIfTrue="1">
      <formula>COUNTA($A15)</formula>
    </cfRule>
  </conditionalFormatting>
  <conditionalFormatting sqref="P58">
    <cfRule type="expression" dxfId="912" priority="953" stopIfTrue="1">
      <formula>COUNTA($A58)</formula>
    </cfRule>
  </conditionalFormatting>
  <conditionalFormatting sqref="K58">
    <cfRule type="expression" dxfId="911" priority="952" stopIfTrue="1">
      <formula>COUNTA($A58)</formula>
    </cfRule>
  </conditionalFormatting>
  <conditionalFormatting sqref="G58">
    <cfRule type="expression" dxfId="910" priority="951" stopIfTrue="1">
      <formula>COUNTA($A58)</formula>
    </cfRule>
  </conditionalFormatting>
  <conditionalFormatting sqref="M39:O40 M41">
    <cfRule type="expression" dxfId="909" priority="946" stopIfTrue="1">
      <formula>COUNTA($A39)</formula>
    </cfRule>
  </conditionalFormatting>
  <conditionalFormatting sqref="M58:O58">
    <cfRule type="expression" dxfId="908" priority="945" stopIfTrue="1">
      <formula>COUNTA($A58)</formula>
    </cfRule>
  </conditionalFormatting>
  <conditionalFormatting sqref="G15:I15">
    <cfRule type="expression" dxfId="907" priority="944" stopIfTrue="1">
      <formula>COUNTA($A15)</formula>
    </cfRule>
  </conditionalFormatting>
  <conditionalFormatting sqref="A15:F15">
    <cfRule type="expression" dxfId="906" priority="943" stopIfTrue="1">
      <formula>COUNTA($A15)</formula>
    </cfRule>
  </conditionalFormatting>
  <conditionalFormatting sqref="J15">
    <cfRule type="expression" dxfId="905" priority="942" stopIfTrue="1">
      <formula>COUNTA($A15)</formula>
    </cfRule>
  </conditionalFormatting>
  <conditionalFormatting sqref="P15">
    <cfRule type="expression" dxfId="904" priority="941" stopIfTrue="1">
      <formula>COUNTA($A15)</formula>
    </cfRule>
  </conditionalFormatting>
  <conditionalFormatting sqref="K59:K60">
    <cfRule type="expression" dxfId="903" priority="940" stopIfTrue="1">
      <formula>COUNTA($A59)</formula>
    </cfRule>
  </conditionalFormatting>
  <conditionalFormatting sqref="K61:K62">
    <cfRule type="expression" dxfId="902" priority="939" stopIfTrue="1">
      <formula>COUNTA($A61)</formula>
    </cfRule>
  </conditionalFormatting>
  <conditionalFormatting sqref="A61:A62 C61:D62 M61:O62 H61:J62">
    <cfRule type="expression" dxfId="901" priority="938" stopIfTrue="1">
      <formula>COUNTA($A61)</formula>
    </cfRule>
  </conditionalFormatting>
  <conditionalFormatting sqref="G61:G62 F61">
    <cfRule type="expression" dxfId="900" priority="937" stopIfTrue="1">
      <formula>COUNTA($A61)</formula>
    </cfRule>
  </conditionalFormatting>
  <conditionalFormatting sqref="G59:G60">
    <cfRule type="expression" dxfId="899" priority="936" stopIfTrue="1">
      <formula>COUNTA($A59)</formula>
    </cfRule>
  </conditionalFormatting>
  <conditionalFormatting sqref="A59:A60 C59:D60 M59:O60 H59:J60">
    <cfRule type="expression" dxfId="898" priority="935" stopIfTrue="1">
      <formula>COUNTA($A59)</formula>
    </cfRule>
  </conditionalFormatting>
  <conditionalFormatting sqref="P59:P60">
    <cfRule type="expression" dxfId="897" priority="934" stopIfTrue="1">
      <formula>COUNTA($A59)</formula>
    </cfRule>
  </conditionalFormatting>
  <conditionalFormatting sqref="A58 C58:D58 H58:J58">
    <cfRule type="expression" dxfId="896" priority="933" stopIfTrue="1">
      <formula>COUNTA($A58)</formula>
    </cfRule>
  </conditionalFormatting>
  <conditionalFormatting sqref="E44:E47">
    <cfRule type="expression" dxfId="895" priority="932" stopIfTrue="1">
      <formula>COUNTA($A44)</formula>
    </cfRule>
  </conditionalFormatting>
  <conditionalFormatting sqref="P44:P47">
    <cfRule type="expression" dxfId="894" priority="931" stopIfTrue="1">
      <formula>COUNTA($A44)</formula>
    </cfRule>
  </conditionalFormatting>
  <conditionalFormatting sqref="B44:B56">
    <cfRule type="expression" dxfId="893" priority="930" stopIfTrue="1">
      <formula>COUNTA($A44)</formula>
    </cfRule>
  </conditionalFormatting>
  <conditionalFormatting sqref="A44:A47 M44:O47 J44:J47 D44:D47 C44 C46:C47">
    <cfRule type="expression" dxfId="892" priority="929" stopIfTrue="1">
      <formula>COUNTA($A44)</formula>
    </cfRule>
  </conditionalFormatting>
  <conditionalFormatting sqref="K44:K47">
    <cfRule type="expression" dxfId="891" priority="928" stopIfTrue="1">
      <formula>COUNTA($A44)</formula>
    </cfRule>
  </conditionalFormatting>
  <conditionalFormatting sqref="G44:G47">
    <cfRule type="expression" dxfId="890" priority="927" stopIfTrue="1">
      <formula>COUNTA($A44)</formula>
    </cfRule>
  </conditionalFormatting>
  <conditionalFormatting sqref="D48:D52">
    <cfRule type="expression" dxfId="889" priority="926" stopIfTrue="1">
      <formula>COUNTA($A48)</formula>
    </cfRule>
  </conditionalFormatting>
  <conditionalFormatting sqref="A54 C54:E54 G54:K54 G55:G56">
    <cfRule type="expression" dxfId="888" priority="925" stopIfTrue="1">
      <formula>COUNTA($A54)</formula>
    </cfRule>
  </conditionalFormatting>
  <conditionalFormatting sqref="A17 C17:D17 G17:J17 P17">
    <cfRule type="expression" dxfId="887" priority="924" stopIfTrue="1">
      <formula>COUNTA($A17)</formula>
    </cfRule>
  </conditionalFormatting>
  <conditionalFormatting sqref="A19:A26 C19:D24 D25:D26">
    <cfRule type="expression" dxfId="886" priority="923" stopIfTrue="1">
      <formula>COUNTA($A19)</formula>
    </cfRule>
  </conditionalFormatting>
  <conditionalFormatting sqref="M17:O17">
    <cfRule type="expression" dxfId="885" priority="922" stopIfTrue="1">
      <formula>COUNTA($A17)</formula>
    </cfRule>
  </conditionalFormatting>
  <conditionalFormatting sqref="P37">
    <cfRule type="expression" dxfId="884" priority="921" stopIfTrue="1">
      <formula>COUNTA($A37)</formula>
    </cfRule>
  </conditionalFormatting>
  <conditionalFormatting sqref="A21 C21:D21">
    <cfRule type="expression" dxfId="883" priority="920" stopIfTrue="1">
      <formula>COUNTA($A21)</formula>
    </cfRule>
  </conditionalFormatting>
  <conditionalFormatting sqref="E21">
    <cfRule type="expression" dxfId="882" priority="919" stopIfTrue="1">
      <formula>COUNTA($A21)</formula>
    </cfRule>
  </conditionalFormatting>
  <conditionalFormatting sqref="E21">
    <cfRule type="expression" dxfId="881" priority="918" stopIfTrue="1">
      <formula>COUNTA($A21)</formula>
    </cfRule>
  </conditionalFormatting>
  <conditionalFormatting sqref="P43">
    <cfRule type="expression" dxfId="880" priority="917" stopIfTrue="1">
      <formula>COUNTA($A43)</formula>
    </cfRule>
  </conditionalFormatting>
  <conditionalFormatting sqref="H21">
    <cfRule type="expression" dxfId="879" priority="916" stopIfTrue="1">
      <formula>COUNTA($A21)</formula>
    </cfRule>
  </conditionalFormatting>
  <conditionalFormatting sqref="E21">
    <cfRule type="expression" dxfId="878" priority="915" stopIfTrue="1">
      <formula>COUNTA($A21)</formula>
    </cfRule>
  </conditionalFormatting>
  <conditionalFormatting sqref="P17">
    <cfRule type="expression" dxfId="877" priority="914" stopIfTrue="1">
      <formula>COUNTA($A17)</formula>
    </cfRule>
  </conditionalFormatting>
  <conditionalFormatting sqref="M17:O17">
    <cfRule type="expression" dxfId="876" priority="913" stopIfTrue="1">
      <formula>COUNTA($A17)</formula>
    </cfRule>
  </conditionalFormatting>
  <conditionalFormatting sqref="P57">
    <cfRule type="expression" dxfId="875" priority="912" stopIfTrue="1">
      <formula>COUNTA($A57)</formula>
    </cfRule>
  </conditionalFormatting>
  <conditionalFormatting sqref="J43">
    <cfRule type="expression" dxfId="874" priority="911" stopIfTrue="1">
      <formula>COUNTA($A43)</formula>
    </cfRule>
  </conditionalFormatting>
  <conditionalFormatting sqref="K37">
    <cfRule type="expression" dxfId="873" priority="910" stopIfTrue="1">
      <formula>COUNTA($A37)</formula>
    </cfRule>
  </conditionalFormatting>
  <conditionalFormatting sqref="E37:I37">
    <cfRule type="expression" dxfId="872" priority="909" stopIfTrue="1">
      <formula>COUNTA($A37)</formula>
    </cfRule>
  </conditionalFormatting>
  <conditionalFormatting sqref="A37:F37">
    <cfRule type="expression" dxfId="871" priority="908" stopIfTrue="1">
      <formula>COUNTA($A37)</formula>
    </cfRule>
  </conditionalFormatting>
  <conditionalFormatting sqref="J37">
    <cfRule type="expression" dxfId="870" priority="907" stopIfTrue="1">
      <formula>COUNTA($A37)</formula>
    </cfRule>
  </conditionalFormatting>
  <conditionalFormatting sqref="P37">
    <cfRule type="expression" dxfId="869" priority="906" stopIfTrue="1">
      <formula>COUNTA($A37)</formula>
    </cfRule>
  </conditionalFormatting>
  <conditionalFormatting sqref="J57">
    <cfRule type="expression" dxfId="868" priority="905" stopIfTrue="1">
      <formula>COUNTA($A57)</formula>
    </cfRule>
  </conditionalFormatting>
  <conditionalFormatting sqref="K43">
    <cfRule type="expression" dxfId="867" priority="904" stopIfTrue="1">
      <formula>COUNTA($A43)</formula>
    </cfRule>
  </conditionalFormatting>
  <conditionalFormatting sqref="G43">
    <cfRule type="expression" dxfId="866" priority="903" stopIfTrue="1">
      <formula>COUNTA($A43)</formula>
    </cfRule>
  </conditionalFormatting>
  <conditionalFormatting sqref="A43:E43 G43">
    <cfRule type="expression" dxfId="865" priority="902" stopIfTrue="1">
      <formula>COUNTA($A43)</formula>
    </cfRule>
  </conditionalFormatting>
  <conditionalFormatting sqref="P43">
    <cfRule type="expression" dxfId="864" priority="901" stopIfTrue="1">
      <formula>COUNTA($A43)</formula>
    </cfRule>
  </conditionalFormatting>
  <conditionalFormatting sqref="P57">
    <cfRule type="expression" dxfId="863" priority="900" stopIfTrue="1">
      <formula>COUNTA($A57)</formula>
    </cfRule>
  </conditionalFormatting>
  <conditionalFormatting sqref="K57">
    <cfRule type="expression" dxfId="862" priority="899" stopIfTrue="1">
      <formula>COUNTA($A57)</formula>
    </cfRule>
  </conditionalFormatting>
  <conditionalFormatting sqref="G57:I57">
    <cfRule type="expression" dxfId="861" priority="898" stopIfTrue="1">
      <formula>COUNTA($A57)</formula>
    </cfRule>
  </conditionalFormatting>
  <conditionalFormatting sqref="A57:H57">
    <cfRule type="expression" dxfId="860" priority="897" stopIfTrue="1">
      <formula>COUNTA($A57)</formula>
    </cfRule>
  </conditionalFormatting>
  <conditionalFormatting sqref="K65">
    <cfRule type="expression" dxfId="859" priority="896" stopIfTrue="1">
      <formula>COUNTA($A65)</formula>
    </cfRule>
  </conditionalFormatting>
  <conditionalFormatting sqref="R39:R40">
    <cfRule type="expression" dxfId="858" priority="895" stopIfTrue="1">
      <formula>COUNTA($A39)</formula>
    </cfRule>
  </conditionalFormatting>
  <conditionalFormatting sqref="P65">
    <cfRule type="expression" dxfId="857" priority="894" stopIfTrue="1">
      <formula>COUNTA($A65)</formula>
    </cfRule>
  </conditionalFormatting>
  <conditionalFormatting sqref="C18:D18 H18:J18">
    <cfRule type="expression" dxfId="856" priority="893" stopIfTrue="1">
      <formula>COUNTA($A18)</formula>
    </cfRule>
  </conditionalFormatting>
  <conditionalFormatting sqref="G65:I65">
    <cfRule type="expression" dxfId="855" priority="892" stopIfTrue="1">
      <formula>COUNTA($A65)</formula>
    </cfRule>
  </conditionalFormatting>
  <conditionalFormatting sqref="A65:F65">
    <cfRule type="expression" dxfId="854" priority="891" stopIfTrue="1">
      <formula>COUNTA($A65)</formula>
    </cfRule>
  </conditionalFormatting>
  <conditionalFormatting sqref="J65">
    <cfRule type="expression" dxfId="853" priority="890" stopIfTrue="1">
      <formula>COUNTA($A65)</formula>
    </cfRule>
  </conditionalFormatting>
  <conditionalFormatting sqref="P65">
    <cfRule type="expression" dxfId="852" priority="889" stopIfTrue="1">
      <formula>COUNTA($A65)</formula>
    </cfRule>
  </conditionalFormatting>
  <conditionalFormatting sqref="M65:O65">
    <cfRule type="expression" dxfId="851" priority="888" stopIfTrue="1">
      <formula>COUNTA($A65)</formula>
    </cfRule>
  </conditionalFormatting>
  <conditionalFormatting sqref="G18">
    <cfRule type="expression" dxfId="850" priority="887" stopIfTrue="1">
      <formula>COUNTA($A18)</formula>
    </cfRule>
  </conditionalFormatting>
  <conditionalFormatting sqref="E18">
    <cfRule type="expression" dxfId="849" priority="886" stopIfTrue="1">
      <formula>COUNTA($A18)</formula>
    </cfRule>
  </conditionalFormatting>
  <conditionalFormatting sqref="E18">
    <cfRule type="expression" dxfId="848" priority="885" stopIfTrue="1">
      <formula>COUNTA($A18)</formula>
    </cfRule>
  </conditionalFormatting>
  <conditionalFormatting sqref="E18">
    <cfRule type="expression" dxfId="847" priority="884" stopIfTrue="1">
      <formula>COUNTA($A18)</formula>
    </cfRule>
  </conditionalFormatting>
  <conditionalFormatting sqref="E18">
    <cfRule type="expression" dxfId="846" priority="883" stopIfTrue="1">
      <formula>COUNTA($A18)</formula>
    </cfRule>
  </conditionalFormatting>
  <conditionalFormatting sqref="E18">
    <cfRule type="expression" dxfId="845" priority="882" stopIfTrue="1">
      <formula>COUNTA($A18)</formula>
    </cfRule>
  </conditionalFormatting>
  <conditionalFormatting sqref="R41 R48:R53 R55:R56 R14 R63:R64">
    <cfRule type="expression" dxfId="844" priority="881" stopIfTrue="1">
      <formula>COUNTA($A14)</formula>
    </cfRule>
  </conditionalFormatting>
  <conditionalFormatting sqref="R36">
    <cfRule type="expression" dxfId="843" priority="880" stopIfTrue="1">
      <formula>COUNTA($A36)</formula>
    </cfRule>
  </conditionalFormatting>
  <conditionalFormatting sqref="R15">
    <cfRule type="expression" dxfId="842" priority="878" stopIfTrue="1">
      <formula>COUNTA($A15)</formula>
    </cfRule>
  </conditionalFormatting>
  <conditionalFormatting sqref="R61:R62">
    <cfRule type="expression" dxfId="841" priority="877" stopIfTrue="1">
      <formula>COUNTA($A61)</formula>
    </cfRule>
  </conditionalFormatting>
  <conditionalFormatting sqref="R59:R60">
    <cfRule type="expression" dxfId="840" priority="876" stopIfTrue="1">
      <formula>COUNTA($A59)</formula>
    </cfRule>
  </conditionalFormatting>
  <conditionalFormatting sqref="R58">
    <cfRule type="expression" dxfId="839" priority="875" stopIfTrue="1">
      <formula>COUNTA($A58)</formula>
    </cfRule>
  </conditionalFormatting>
  <conditionalFormatting sqref="R44:R47">
    <cfRule type="expression" dxfId="838" priority="874" stopIfTrue="1">
      <formula>COUNTA($A44)</formula>
    </cfRule>
  </conditionalFormatting>
  <conditionalFormatting sqref="R54">
    <cfRule type="expression" dxfId="837" priority="873" stopIfTrue="1">
      <formula>COUNTA($A54)</formula>
    </cfRule>
  </conditionalFormatting>
  <conditionalFormatting sqref="R17">
    <cfRule type="expression" dxfId="836" priority="872" stopIfTrue="1">
      <formula>COUNTA($A17)</formula>
    </cfRule>
  </conditionalFormatting>
  <conditionalFormatting sqref="R21">
    <cfRule type="expression" dxfId="835" priority="871" stopIfTrue="1">
      <formula>COUNTA($A21)</formula>
    </cfRule>
  </conditionalFormatting>
  <conditionalFormatting sqref="R21">
    <cfRule type="expression" dxfId="834" priority="870" stopIfTrue="1">
      <formula>COUNTA($A21)</formula>
    </cfRule>
  </conditionalFormatting>
  <conditionalFormatting sqref="R37">
    <cfRule type="expression" dxfId="833" priority="869" stopIfTrue="1">
      <formula>COUNTA($A37)</formula>
    </cfRule>
  </conditionalFormatting>
  <conditionalFormatting sqref="R43">
    <cfRule type="expression" dxfId="832" priority="868" stopIfTrue="1">
      <formula>COUNTA($A43)</formula>
    </cfRule>
  </conditionalFormatting>
  <conditionalFormatting sqref="R57">
    <cfRule type="expression" dxfId="831" priority="867" stopIfTrue="1">
      <formula>COUNTA($A57)</formula>
    </cfRule>
  </conditionalFormatting>
  <conditionalFormatting sqref="R65">
    <cfRule type="expression" dxfId="830" priority="866" stopIfTrue="1">
      <formula>COUNTA($A65)</formula>
    </cfRule>
  </conditionalFormatting>
  <conditionalFormatting sqref="R18">
    <cfRule type="expression" dxfId="829" priority="865" stopIfTrue="1">
      <formula>COUNTA($A18)</formula>
    </cfRule>
  </conditionalFormatting>
  <conditionalFormatting sqref="K17:K30">
    <cfRule type="expression" dxfId="828" priority="864" stopIfTrue="1">
      <formula>COUNTA($A17)</formula>
    </cfRule>
  </conditionalFormatting>
  <conditionalFormatting sqref="F48:F60">
    <cfRule type="expression" dxfId="827" priority="863" stopIfTrue="1">
      <formula>COUNTA($A48)</formula>
    </cfRule>
  </conditionalFormatting>
  <conditionalFormatting sqref="J44:K56">
    <cfRule type="expression" dxfId="826" priority="862" stopIfTrue="1">
      <formula>COUNTA($A44)</formula>
    </cfRule>
  </conditionalFormatting>
  <conditionalFormatting sqref="C59:D59">
    <cfRule type="expression" dxfId="825" priority="861" stopIfTrue="1">
      <formula>COUNTA($A59)</formula>
    </cfRule>
  </conditionalFormatting>
  <conditionalFormatting sqref="K59">
    <cfRule type="expression" dxfId="824" priority="860" stopIfTrue="1">
      <formula>COUNTA($A59)</formula>
    </cfRule>
  </conditionalFormatting>
  <conditionalFormatting sqref="J59">
    <cfRule type="expression" dxfId="823" priority="859" stopIfTrue="1">
      <formula>COUNTA($A59)</formula>
    </cfRule>
  </conditionalFormatting>
  <conditionalFormatting sqref="C61:C62">
    <cfRule type="expression" dxfId="822" priority="858" stopIfTrue="1">
      <formula>COUNTA($A61)</formula>
    </cfRule>
  </conditionalFormatting>
  <conditionalFormatting sqref="K61:K62">
    <cfRule type="expression" dxfId="821" priority="857" stopIfTrue="1">
      <formula>COUNTA($A61)</formula>
    </cfRule>
  </conditionalFormatting>
  <conditionalFormatting sqref="J61:J62">
    <cfRule type="expression" dxfId="820" priority="856" stopIfTrue="1">
      <formula>COUNTA($A61)</formula>
    </cfRule>
  </conditionalFormatting>
  <conditionalFormatting sqref="F16:F38 F48:F66">
    <cfRule type="expression" dxfId="819" priority="855" stopIfTrue="1">
      <formula>COUNTA($A16)</formula>
    </cfRule>
  </conditionalFormatting>
  <conditionalFormatting sqref="F36">
    <cfRule type="expression" dxfId="818" priority="854" stopIfTrue="1">
      <formula>COUNTA($A36)</formula>
    </cfRule>
  </conditionalFormatting>
  <conditionalFormatting sqref="F37">
    <cfRule type="expression" dxfId="817" priority="853" stopIfTrue="1">
      <formula>COUNTA($A37)</formula>
    </cfRule>
  </conditionalFormatting>
  <conditionalFormatting sqref="F37">
    <cfRule type="expression" dxfId="816" priority="852" stopIfTrue="1">
      <formula>COUNTA($A37)</formula>
    </cfRule>
  </conditionalFormatting>
  <conditionalFormatting sqref="C18:D18 H18:J18">
    <cfRule type="expression" dxfId="815" priority="782" stopIfTrue="1">
      <formula>COUNTA($A18)</formula>
    </cfRule>
  </conditionalFormatting>
  <conditionalFormatting sqref="F57">
    <cfRule type="expression" dxfId="814" priority="850" stopIfTrue="1">
      <formula>COUNTA($A57)</formula>
    </cfRule>
  </conditionalFormatting>
  <conditionalFormatting sqref="F65">
    <cfRule type="expression" dxfId="813" priority="849" stopIfTrue="1">
      <formula>COUNTA($A65)</formula>
    </cfRule>
  </conditionalFormatting>
  <conditionalFormatting sqref="F48:F60">
    <cfRule type="expression" dxfId="812" priority="848" stopIfTrue="1">
      <formula>COUNTA($A48)</formula>
    </cfRule>
  </conditionalFormatting>
  <conditionalFormatting sqref="F16:F38 F48:F66">
    <cfRule type="expression" dxfId="811" priority="847" stopIfTrue="1">
      <formula>COUNTA($A16)</formula>
    </cfRule>
  </conditionalFormatting>
  <conditionalFormatting sqref="F36">
    <cfRule type="expression" dxfId="810" priority="846" stopIfTrue="1">
      <formula>COUNTA($A36)</formula>
    </cfRule>
  </conditionalFormatting>
  <conditionalFormatting sqref="F37">
    <cfRule type="expression" dxfId="809" priority="845" stopIfTrue="1">
      <formula>COUNTA($A37)</formula>
    </cfRule>
  </conditionalFormatting>
  <conditionalFormatting sqref="F37">
    <cfRule type="expression" dxfId="808" priority="844" stopIfTrue="1">
      <formula>COUNTA($A37)</formula>
    </cfRule>
  </conditionalFormatting>
  <conditionalFormatting sqref="E18">
    <cfRule type="expression" dxfId="807" priority="774" stopIfTrue="1">
      <formula>COUNTA($A18)</formula>
    </cfRule>
  </conditionalFormatting>
  <conditionalFormatting sqref="F57">
    <cfRule type="expression" dxfId="806" priority="842" stopIfTrue="1">
      <formula>COUNTA($A57)</formula>
    </cfRule>
  </conditionalFormatting>
  <conditionalFormatting sqref="F65">
    <cfRule type="expression" dxfId="805" priority="841" stopIfTrue="1">
      <formula>COUNTA($A65)</formula>
    </cfRule>
  </conditionalFormatting>
  <conditionalFormatting sqref="F48:F60">
    <cfRule type="expression" dxfId="804" priority="840" stopIfTrue="1">
      <formula>COUNTA($A48)</formula>
    </cfRule>
  </conditionalFormatting>
  <conditionalFormatting sqref="K33:K35">
    <cfRule type="expression" dxfId="803" priority="839" stopIfTrue="1">
      <formula>COUNTA($A33)</formula>
    </cfRule>
  </conditionalFormatting>
  <conditionalFormatting sqref="K33:K35">
    <cfRule type="expression" dxfId="802" priority="838" stopIfTrue="1">
      <formula>COUNTA($A33)</formula>
    </cfRule>
  </conditionalFormatting>
  <conditionalFormatting sqref="A56:A57 C56 C57:E57 A14:K14 A18 G56:K57 A16 C16:D16 G16:K16 A44:A45 E58:E59 J44:K45 E62:F66 A67:K68 B62:B66 G19:J24 A27:A35 G31:K36 B16:B35 C29:D35 E16:F35 A59:K60 M62:R62 M63:Q66 M67:R69 A48:A52 C48:D52 S62:S68 E61 E43 J41:J42 K41 E46:E56 H50:J52 E34:E36 D44:E45 C44 F17:F38 F48:F66 D27:D28 G29:J30 G25:I28 J48:J49">
    <cfRule type="expression" dxfId="801" priority="837" stopIfTrue="1">
      <formula>COUNTA($A14)</formula>
    </cfRule>
  </conditionalFormatting>
  <conditionalFormatting sqref="A36:F36">
    <cfRule type="expression" dxfId="800" priority="836" stopIfTrue="1">
      <formula>COUNTA($A36)</formula>
    </cfRule>
  </conditionalFormatting>
  <conditionalFormatting sqref="K46:K47">
    <cfRule type="expression" dxfId="799" priority="835" stopIfTrue="1">
      <formula>COUNTA($A46)</formula>
    </cfRule>
  </conditionalFormatting>
  <conditionalFormatting sqref="A46:A47 C46:D47 J46:J47">
    <cfRule type="expression" dxfId="798" priority="834" stopIfTrue="1">
      <formula>COUNTA($A46)</formula>
    </cfRule>
  </conditionalFormatting>
  <conditionalFormatting sqref="K48:K52">
    <cfRule type="expression" dxfId="797" priority="833" stopIfTrue="1">
      <formula>COUNTA($A48)</formula>
    </cfRule>
  </conditionalFormatting>
  <conditionalFormatting sqref="K15">
    <cfRule type="expression" dxfId="796" priority="832" stopIfTrue="1">
      <formula>COUNTA($A15)</formula>
    </cfRule>
  </conditionalFormatting>
  <conditionalFormatting sqref="S62">
    <cfRule type="expression" dxfId="795" priority="831" stopIfTrue="1">
      <formula>COUNTA($A62)</formula>
    </cfRule>
  </conditionalFormatting>
  <conditionalFormatting sqref="K62">
    <cfRule type="expression" dxfId="794" priority="830" stopIfTrue="1">
      <formula>COUNTA($A62)</formula>
    </cfRule>
  </conditionalFormatting>
  <conditionalFormatting sqref="G62">
    <cfRule type="expression" dxfId="793" priority="829" stopIfTrue="1">
      <formula>COUNTA($A62)</formula>
    </cfRule>
  </conditionalFormatting>
  <conditionalFormatting sqref="A43 C43:D43 J43">
    <cfRule type="expression" dxfId="792" priority="828" stopIfTrue="1">
      <formula>COUNTA($A43)</formula>
    </cfRule>
  </conditionalFormatting>
  <conditionalFormatting sqref="K43">
    <cfRule type="expression" dxfId="791" priority="827" stopIfTrue="1">
      <formula>COUNTA($A43)</formula>
    </cfRule>
  </conditionalFormatting>
  <conditionalFormatting sqref="G15:I15">
    <cfRule type="expression" dxfId="790" priority="826" stopIfTrue="1">
      <formula>COUNTA($A15)</formula>
    </cfRule>
  </conditionalFormatting>
  <conditionalFormatting sqref="A15:F15">
    <cfRule type="expression" dxfId="789" priority="825" stopIfTrue="1">
      <formula>COUNTA($A15)</formula>
    </cfRule>
  </conditionalFormatting>
  <conditionalFormatting sqref="J15">
    <cfRule type="expression" dxfId="788" priority="824" stopIfTrue="1">
      <formula>COUNTA($A15)</formula>
    </cfRule>
  </conditionalFormatting>
  <conditionalFormatting sqref="S15">
    <cfRule type="expression" dxfId="787" priority="823" stopIfTrue="1">
      <formula>COUNTA($A15)</formula>
    </cfRule>
  </conditionalFormatting>
  <conditionalFormatting sqref="K63:K64">
    <cfRule type="expression" dxfId="786" priority="822" stopIfTrue="1">
      <formula>COUNTA($A63)</formula>
    </cfRule>
  </conditionalFormatting>
  <conditionalFormatting sqref="K65:K66">
    <cfRule type="expression" dxfId="785" priority="821" stopIfTrue="1">
      <formula>COUNTA($A65)</formula>
    </cfRule>
  </conditionalFormatting>
  <conditionalFormatting sqref="A65:A66 C65:D66 H65:J66">
    <cfRule type="expression" dxfId="784" priority="820" stopIfTrue="1">
      <formula>COUNTA($A65)</formula>
    </cfRule>
  </conditionalFormatting>
  <conditionalFormatting sqref="G65:G66">
    <cfRule type="expression" dxfId="783" priority="819" stopIfTrue="1">
      <formula>COUNTA($A65)</formula>
    </cfRule>
  </conditionalFormatting>
  <conditionalFormatting sqref="G63:G64">
    <cfRule type="expression" dxfId="782" priority="818" stopIfTrue="1">
      <formula>COUNTA($A63)</formula>
    </cfRule>
  </conditionalFormatting>
  <conditionalFormatting sqref="A63:A64 C63:D64 H63:J64">
    <cfRule type="expression" dxfId="781" priority="817" stopIfTrue="1">
      <formula>COUNTA($A63)</formula>
    </cfRule>
  </conditionalFormatting>
  <conditionalFormatting sqref="S63:S64">
    <cfRule type="expression" dxfId="780" priority="816" stopIfTrue="1">
      <formula>COUNTA($A63)</formula>
    </cfRule>
  </conditionalFormatting>
  <conditionalFormatting sqref="A62 C62:D62 H62:J62">
    <cfRule type="expression" dxfId="779" priority="815" stopIfTrue="1">
      <formula>COUNTA($A62)</formula>
    </cfRule>
  </conditionalFormatting>
  <conditionalFormatting sqref="E54:E55">
    <cfRule type="expression" dxfId="778" priority="814" stopIfTrue="1">
      <formula>COUNTA($A54)</formula>
    </cfRule>
  </conditionalFormatting>
  <conditionalFormatting sqref="S54:S55">
    <cfRule type="expression" dxfId="777" priority="813" stopIfTrue="1">
      <formula>COUNTA($A54)</formula>
    </cfRule>
  </conditionalFormatting>
  <conditionalFormatting sqref="B54:B60">
    <cfRule type="expression" dxfId="776" priority="812" stopIfTrue="1">
      <formula>COUNTA($A54)</formula>
    </cfRule>
  </conditionalFormatting>
  <conditionalFormatting sqref="A54:A55 C54:D55 H54:J55">
    <cfRule type="expression" dxfId="775" priority="811" stopIfTrue="1">
      <formula>COUNTA($A54)</formula>
    </cfRule>
  </conditionalFormatting>
  <conditionalFormatting sqref="K54:K55">
    <cfRule type="expression" dxfId="774" priority="810" stopIfTrue="1">
      <formula>COUNTA($A54)</formula>
    </cfRule>
  </conditionalFormatting>
  <conditionalFormatting sqref="G54:G55">
    <cfRule type="expression" dxfId="773" priority="809" stopIfTrue="1">
      <formula>COUNTA($A54)</formula>
    </cfRule>
  </conditionalFormatting>
  <conditionalFormatting sqref="D56">
    <cfRule type="expression" dxfId="772" priority="808" stopIfTrue="1">
      <formula>COUNTA($A56)</formula>
    </cfRule>
  </conditionalFormatting>
  <conditionalFormatting sqref="A58 C58:E58 G58:K58 G59:G60 E59">
    <cfRule type="expression" dxfId="771" priority="807" stopIfTrue="1">
      <formula>COUNTA($A58)</formula>
    </cfRule>
  </conditionalFormatting>
  <conditionalFormatting sqref="R63:R66">
    <cfRule type="expression" dxfId="770" priority="806" stopIfTrue="1">
      <formula>COUNTA($A63)</formula>
    </cfRule>
  </conditionalFormatting>
  <conditionalFormatting sqref="A17 C17:D17 G17:J17 S17">
    <cfRule type="expression" dxfId="769" priority="805" stopIfTrue="1">
      <formula>COUNTA($A17)</formula>
    </cfRule>
  </conditionalFormatting>
  <conditionalFormatting sqref="A19:A26 C19:D24 D25:D26">
    <cfRule type="expression" dxfId="768" priority="804" stopIfTrue="1">
      <formula>COUNTA($A19)</formula>
    </cfRule>
  </conditionalFormatting>
  <conditionalFormatting sqref="A21 C21:D21">
    <cfRule type="expression" dxfId="767" priority="803" stopIfTrue="1">
      <formula>COUNTA($A21)</formula>
    </cfRule>
  </conditionalFormatting>
  <conditionalFormatting sqref="E21">
    <cfRule type="expression" dxfId="766" priority="802" stopIfTrue="1">
      <formula>COUNTA($A21)</formula>
    </cfRule>
  </conditionalFormatting>
  <conditionalFormatting sqref="E21">
    <cfRule type="expression" dxfId="765" priority="801" stopIfTrue="1">
      <formula>COUNTA($A21)</formula>
    </cfRule>
  </conditionalFormatting>
  <conditionalFormatting sqref="S53">
    <cfRule type="expression" dxfId="764" priority="800" stopIfTrue="1">
      <formula>COUNTA($A53)</formula>
    </cfRule>
  </conditionalFormatting>
  <conditionalFormatting sqref="H21">
    <cfRule type="expression" dxfId="763" priority="799" stopIfTrue="1">
      <formula>COUNTA($A21)</formula>
    </cfRule>
  </conditionalFormatting>
  <conditionalFormatting sqref="E21">
    <cfRule type="expression" dxfId="762" priority="798" stopIfTrue="1">
      <formula>COUNTA($A21)</formula>
    </cfRule>
  </conditionalFormatting>
  <conditionalFormatting sqref="S17">
    <cfRule type="expression" dxfId="761" priority="797" stopIfTrue="1">
      <formula>COUNTA($A17)</formula>
    </cfRule>
  </conditionalFormatting>
  <conditionalFormatting sqref="S61">
    <cfRule type="expression" dxfId="760" priority="796" stopIfTrue="1">
      <formula>COUNTA($A61)</formula>
    </cfRule>
  </conditionalFormatting>
  <conditionalFormatting sqref="J53">
    <cfRule type="expression" dxfId="759" priority="795" stopIfTrue="1">
      <formula>COUNTA($A53)</formula>
    </cfRule>
  </conditionalFormatting>
  <conditionalFormatting sqref="J61">
    <cfRule type="expression" dxfId="758" priority="794" stopIfTrue="1">
      <formula>COUNTA($A61)</formula>
    </cfRule>
  </conditionalFormatting>
  <conditionalFormatting sqref="K53">
    <cfRule type="expression" dxfId="757" priority="793" stopIfTrue="1">
      <formula>COUNTA($A53)</formula>
    </cfRule>
  </conditionalFormatting>
  <conditionalFormatting sqref="F53:I53">
    <cfRule type="expression" dxfId="756" priority="792" stopIfTrue="1">
      <formula>COUNTA($A53)</formula>
    </cfRule>
  </conditionalFormatting>
  <conditionalFormatting sqref="A53:H53">
    <cfRule type="expression" dxfId="755" priority="791" stopIfTrue="1">
      <formula>COUNTA($A53)</formula>
    </cfRule>
  </conditionalFormatting>
  <conditionalFormatting sqref="S53">
    <cfRule type="expression" dxfId="754" priority="790" stopIfTrue="1">
      <formula>COUNTA($A53)</formula>
    </cfRule>
  </conditionalFormatting>
  <conditionalFormatting sqref="S61">
    <cfRule type="expression" dxfId="753" priority="789" stopIfTrue="1">
      <formula>COUNTA($A61)</formula>
    </cfRule>
  </conditionalFormatting>
  <conditionalFormatting sqref="K61">
    <cfRule type="expression" dxfId="752" priority="788" stopIfTrue="1">
      <formula>COUNTA($A61)</formula>
    </cfRule>
  </conditionalFormatting>
  <conditionalFormatting sqref="F61:I61">
    <cfRule type="expression" dxfId="751" priority="787" stopIfTrue="1">
      <formula>COUNTA($A61)</formula>
    </cfRule>
  </conditionalFormatting>
  <conditionalFormatting sqref="A61:H61">
    <cfRule type="expression" dxfId="750" priority="786" stopIfTrue="1">
      <formula>COUNTA($A61)</formula>
    </cfRule>
  </conditionalFormatting>
  <conditionalFormatting sqref="K69">
    <cfRule type="expression" dxfId="749" priority="785" stopIfTrue="1">
      <formula>COUNTA($A69)</formula>
    </cfRule>
  </conditionalFormatting>
  <conditionalFormatting sqref="U59:U60 U51:U52 X56:X57 X52 X59:X60">
    <cfRule type="expression" dxfId="748" priority="784" stopIfTrue="1">
      <formula>COUNTA($A49)</formula>
    </cfRule>
  </conditionalFormatting>
  <conditionalFormatting sqref="S69">
    <cfRule type="expression" dxfId="747" priority="783" stopIfTrue="1">
      <formula>COUNTA($A69)</formula>
    </cfRule>
  </conditionalFormatting>
  <conditionalFormatting sqref="G69:I69">
    <cfRule type="expression" dxfId="746" priority="781" stopIfTrue="1">
      <formula>COUNTA($A69)</formula>
    </cfRule>
  </conditionalFormatting>
  <conditionalFormatting sqref="A69:F69">
    <cfRule type="expression" dxfId="745" priority="780" stopIfTrue="1">
      <formula>COUNTA($A69)</formula>
    </cfRule>
  </conditionalFormatting>
  <conditionalFormatting sqref="J69">
    <cfRule type="expression" dxfId="744" priority="779" stopIfTrue="1">
      <formula>COUNTA($A69)</formula>
    </cfRule>
  </conditionalFormatting>
  <conditionalFormatting sqref="S69">
    <cfRule type="expression" dxfId="743" priority="778" stopIfTrue="1">
      <formula>COUNTA($A69)</formula>
    </cfRule>
  </conditionalFormatting>
  <conditionalFormatting sqref="G18">
    <cfRule type="expression" dxfId="742" priority="777" stopIfTrue="1">
      <formula>COUNTA($A18)</formula>
    </cfRule>
  </conditionalFormatting>
  <conditionalFormatting sqref="E18">
    <cfRule type="expression" dxfId="741" priority="776" stopIfTrue="1">
      <formula>COUNTA($A18)</formula>
    </cfRule>
  </conditionalFormatting>
  <conditionalFormatting sqref="E18">
    <cfRule type="expression" dxfId="740" priority="775" stopIfTrue="1">
      <formula>COUNTA($A18)</formula>
    </cfRule>
  </conditionalFormatting>
  <conditionalFormatting sqref="E18">
    <cfRule type="expression" dxfId="739" priority="773" stopIfTrue="1">
      <formula>COUNTA($A18)</formula>
    </cfRule>
  </conditionalFormatting>
  <conditionalFormatting sqref="E18">
    <cfRule type="expression" dxfId="738" priority="772" stopIfTrue="1">
      <formula>COUNTA($A18)</formula>
    </cfRule>
  </conditionalFormatting>
  <conditionalFormatting sqref="U14">
    <cfRule type="expression" dxfId="737" priority="771" stopIfTrue="1">
      <formula>COUNTA($A14)</formula>
    </cfRule>
  </conditionalFormatting>
  <conditionalFormatting sqref="U18:U24 U50:U51 U29:U37">
    <cfRule type="expression" dxfId="736" priority="770" stopIfTrue="1">
      <formula>COUNTA($A17)</formula>
    </cfRule>
  </conditionalFormatting>
  <conditionalFormatting sqref="U15">
    <cfRule type="expression" dxfId="735" priority="768" stopIfTrue="1">
      <formula>COUNTA($A15)</formula>
    </cfRule>
  </conditionalFormatting>
  <conditionalFormatting sqref="U57:U73">
    <cfRule type="expression" dxfId="734" priority="767" stopIfTrue="1">
      <formula>COUNTA($A52)</formula>
    </cfRule>
  </conditionalFormatting>
  <conditionalFormatting sqref="U68:U69">
    <cfRule type="expression" dxfId="733" priority="766" stopIfTrue="1">
      <formula>COUNTA($A63)</formula>
    </cfRule>
  </conditionalFormatting>
  <conditionalFormatting sqref="U67">
    <cfRule type="expression" dxfId="732" priority="765" stopIfTrue="1">
      <formula>COUNTA($A62)</formula>
    </cfRule>
  </conditionalFormatting>
  <conditionalFormatting sqref="U59:U60">
    <cfRule type="expression" dxfId="731" priority="764" stopIfTrue="1">
      <formula>COUNTA($A54)</formula>
    </cfRule>
  </conditionalFormatting>
  <conditionalFormatting sqref="U63">
    <cfRule type="expression" dxfId="730" priority="763" stopIfTrue="1">
      <formula>COUNTA($A58)</formula>
    </cfRule>
  </conditionalFormatting>
  <conditionalFormatting sqref="U18:U19">
    <cfRule type="expression" dxfId="729" priority="762" stopIfTrue="1">
      <formula>COUNTA($A17)</formula>
    </cfRule>
  </conditionalFormatting>
  <conditionalFormatting sqref="U22">
    <cfRule type="expression" dxfId="728" priority="761" stopIfTrue="1">
      <formula>COUNTA($A21)</formula>
    </cfRule>
  </conditionalFormatting>
  <conditionalFormatting sqref="U22">
    <cfRule type="expression" dxfId="727" priority="760" stopIfTrue="1">
      <formula>COUNTA($A21)</formula>
    </cfRule>
  </conditionalFormatting>
  <conditionalFormatting sqref="U58">
    <cfRule type="expression" dxfId="726" priority="759" stopIfTrue="1">
      <formula>COUNTA($A53)</formula>
    </cfRule>
  </conditionalFormatting>
  <conditionalFormatting sqref="U66">
    <cfRule type="expression" dxfId="725" priority="758" stopIfTrue="1">
      <formula>COUNTA($A61)</formula>
    </cfRule>
  </conditionalFormatting>
  <conditionalFormatting sqref="U74:U75">
    <cfRule type="expression" dxfId="724" priority="757" stopIfTrue="1">
      <formula>COUNTA($A68)</formula>
    </cfRule>
  </conditionalFormatting>
  <conditionalFormatting sqref="U19">
    <cfRule type="expression" dxfId="723" priority="756" stopIfTrue="1">
      <formula>COUNTA($A18)</formula>
    </cfRule>
  </conditionalFormatting>
  <conditionalFormatting sqref="K17:K30">
    <cfRule type="expression" dxfId="722" priority="755" stopIfTrue="1">
      <formula>COUNTA($A17)</formula>
    </cfRule>
  </conditionalFormatting>
  <conditionalFormatting sqref="F54:F60">
    <cfRule type="expression" dxfId="721" priority="754" stopIfTrue="1">
      <formula>COUNTA($A54)</formula>
    </cfRule>
  </conditionalFormatting>
  <conditionalFormatting sqref="J54:K60">
    <cfRule type="expression" dxfId="720" priority="753" stopIfTrue="1">
      <formula>COUNTA($A54)</formula>
    </cfRule>
  </conditionalFormatting>
  <conditionalFormatting sqref="C63:D63">
    <cfRule type="expression" dxfId="719" priority="752" stopIfTrue="1">
      <formula>COUNTA($A63)</formula>
    </cfRule>
  </conditionalFormatting>
  <conditionalFormatting sqref="K63">
    <cfRule type="expression" dxfId="718" priority="751" stopIfTrue="1">
      <formula>COUNTA($A63)</formula>
    </cfRule>
  </conditionalFormatting>
  <conditionalFormatting sqref="J63">
    <cfRule type="expression" dxfId="717" priority="750" stopIfTrue="1">
      <formula>COUNTA($A63)</formula>
    </cfRule>
  </conditionalFormatting>
  <conditionalFormatting sqref="C65:C66">
    <cfRule type="expression" dxfId="716" priority="749" stopIfTrue="1">
      <formula>COUNTA($A65)</formula>
    </cfRule>
  </conditionalFormatting>
  <conditionalFormatting sqref="K65:K66">
    <cfRule type="expression" dxfId="715" priority="748" stopIfTrue="1">
      <formula>COUNTA($A65)</formula>
    </cfRule>
  </conditionalFormatting>
  <conditionalFormatting sqref="J65:J66">
    <cfRule type="expression" dxfId="714" priority="747" stopIfTrue="1">
      <formula>COUNTA($A65)</formula>
    </cfRule>
  </conditionalFormatting>
  <conditionalFormatting sqref="G38">
    <cfRule type="expression" dxfId="713" priority="746" stopIfTrue="1">
      <formula>COUNTA($A44)</formula>
    </cfRule>
  </conditionalFormatting>
  <conditionalFormatting sqref="B38:D38 B39:B51">
    <cfRule type="expression" dxfId="712" priority="745" stopIfTrue="1">
      <formula>COUNTA($A38)</formula>
    </cfRule>
  </conditionalFormatting>
  <conditionalFormatting sqref="J38">
    <cfRule type="expression" dxfId="711" priority="744" stopIfTrue="1">
      <formula>COUNTA($A38)</formula>
    </cfRule>
  </conditionalFormatting>
  <conditionalFormatting sqref="F59:F60">
    <cfRule type="expression" dxfId="710" priority="743" stopIfTrue="1">
      <formula>COUNTA($A59)</formula>
    </cfRule>
  </conditionalFormatting>
  <conditionalFormatting sqref="F54:F60">
    <cfRule type="expression" dxfId="709" priority="742" stopIfTrue="1">
      <formula>COUNTA($A54)</formula>
    </cfRule>
  </conditionalFormatting>
  <conditionalFormatting sqref="F59:F60">
    <cfRule type="expression" dxfId="708" priority="741" stopIfTrue="1">
      <formula>COUNTA($A59)</formula>
    </cfRule>
  </conditionalFormatting>
  <conditionalFormatting sqref="F54:F60">
    <cfRule type="expression" dxfId="707" priority="740" stopIfTrue="1">
      <formula>COUNTA($A54)</formula>
    </cfRule>
  </conditionalFormatting>
  <conditionalFormatting sqref="F59:F60">
    <cfRule type="expression" dxfId="706" priority="739" stopIfTrue="1">
      <formula>COUNTA($A59)</formula>
    </cfRule>
  </conditionalFormatting>
  <conditionalFormatting sqref="F54:F60">
    <cfRule type="expression" dxfId="705" priority="738" stopIfTrue="1">
      <formula>COUNTA($A54)</formula>
    </cfRule>
  </conditionalFormatting>
  <conditionalFormatting sqref="F59:F60">
    <cfRule type="expression" dxfId="704" priority="737" stopIfTrue="1">
      <formula>COUNTA($A59)</formula>
    </cfRule>
  </conditionalFormatting>
  <conditionalFormatting sqref="F54:F60">
    <cfRule type="expression" dxfId="703" priority="736" stopIfTrue="1">
      <formula>COUNTA($A54)</formula>
    </cfRule>
  </conditionalFormatting>
  <conditionalFormatting sqref="F59:F60">
    <cfRule type="expression" dxfId="702" priority="735" stopIfTrue="1">
      <formula>COUNTA($A59)</formula>
    </cfRule>
  </conditionalFormatting>
  <conditionalFormatting sqref="F54:F60">
    <cfRule type="expression" dxfId="701" priority="734" stopIfTrue="1">
      <formula>COUNTA($A54)</formula>
    </cfRule>
  </conditionalFormatting>
  <conditionalFormatting sqref="F16:F38 F48:F66">
    <cfRule type="expression" dxfId="700" priority="733" stopIfTrue="1">
      <formula>COUNTA($A16)</formula>
    </cfRule>
  </conditionalFormatting>
  <conditionalFormatting sqref="F36">
    <cfRule type="expression" dxfId="699" priority="732" stopIfTrue="1">
      <formula>COUNTA($A36)</formula>
    </cfRule>
  </conditionalFormatting>
  <conditionalFormatting sqref="C18">
    <cfRule type="expression" dxfId="698" priority="731" stopIfTrue="1">
      <formula>COUNTA($A18)</formula>
    </cfRule>
  </conditionalFormatting>
  <conditionalFormatting sqref="J18">
    <cfRule type="expression" dxfId="697" priority="730" stopIfTrue="1">
      <formula>COUNTA($A18)</formula>
    </cfRule>
  </conditionalFormatting>
  <conditionalFormatting sqref="B33:K35">
    <cfRule type="expression" dxfId="696" priority="729" stopIfTrue="1">
      <formula>COUNTA($A33)</formula>
    </cfRule>
  </conditionalFormatting>
  <conditionalFormatting sqref="F33:F35">
    <cfRule type="expression" dxfId="695" priority="728" stopIfTrue="1">
      <formula>COUNTA($A33)</formula>
    </cfRule>
  </conditionalFormatting>
  <conditionalFormatting sqref="F33:F35">
    <cfRule type="expression" dxfId="694" priority="727" stopIfTrue="1">
      <formula>COUNTA($A33)</formula>
    </cfRule>
  </conditionalFormatting>
  <conditionalFormatting sqref="M33:M35">
    <cfRule type="expression" dxfId="693" priority="726" stopIfTrue="1">
      <formula>COUNTA($A33)</formula>
    </cfRule>
  </conditionalFormatting>
  <conditionalFormatting sqref="C62">
    <cfRule type="expression" dxfId="692" priority="725" stopIfTrue="1">
      <formula>COUNTA($A62)</formula>
    </cfRule>
  </conditionalFormatting>
  <conditionalFormatting sqref="J62">
    <cfRule type="expression" dxfId="691" priority="724" stopIfTrue="1">
      <formula>COUNTA($A62)</formula>
    </cfRule>
  </conditionalFormatting>
  <conditionalFormatting sqref="H50:J51 J44:K45 C48:D51 C38:F38 H38:J38 E43 J41:J42 K38:K41 E46:E51 G38:G51 D44:E45 C44 B38:B51 F48:F51 C39:E42 J48:J49 H39:I49">
    <cfRule type="expression" dxfId="690" priority="723" stopIfTrue="1">
      <formula>COUNTA($A38)</formula>
    </cfRule>
  </conditionalFormatting>
  <conditionalFormatting sqref="K46:K47">
    <cfRule type="expression" dxfId="689" priority="722" stopIfTrue="1">
      <formula>COUNTA($A46)</formula>
    </cfRule>
  </conditionalFormatting>
  <conditionalFormatting sqref="C46:D47 J46:J47">
    <cfRule type="expression" dxfId="688" priority="721" stopIfTrue="1">
      <formula>COUNTA($A46)</formula>
    </cfRule>
  </conditionalFormatting>
  <conditionalFormatting sqref="K48:K51">
    <cfRule type="expression" dxfId="687" priority="720" stopIfTrue="1">
      <formula>COUNTA($A48)</formula>
    </cfRule>
  </conditionalFormatting>
  <conditionalFormatting sqref="C43:D43 J43">
    <cfRule type="expression" dxfId="686" priority="719" stopIfTrue="1">
      <formula>COUNTA($A43)</formula>
    </cfRule>
  </conditionalFormatting>
  <conditionalFormatting sqref="K43">
    <cfRule type="expression" dxfId="685" priority="718" stopIfTrue="1">
      <formula>COUNTA($A43)</formula>
    </cfRule>
  </conditionalFormatting>
  <conditionalFormatting sqref="G38">
    <cfRule type="expression" dxfId="684" priority="717" stopIfTrue="1">
      <formula>COUNTA($A44)</formula>
    </cfRule>
  </conditionalFormatting>
  <conditionalFormatting sqref="B38:D38 B39:B51">
    <cfRule type="expression" dxfId="683" priority="716" stopIfTrue="1">
      <formula>COUNTA($A38)</formula>
    </cfRule>
  </conditionalFormatting>
  <conditionalFormatting sqref="J38">
    <cfRule type="expression" dxfId="682" priority="715" stopIfTrue="1">
      <formula>COUNTA($A38)</formula>
    </cfRule>
  </conditionalFormatting>
  <conditionalFormatting sqref="M42 B42:E42 G42 J42">
    <cfRule type="expression" dxfId="681" priority="714" stopIfTrue="1">
      <formula>COUNTA($A42)</formula>
    </cfRule>
  </conditionalFormatting>
  <conditionalFormatting sqref="B42">
    <cfRule type="expression" dxfId="680" priority="713" stopIfTrue="1">
      <formula>COUNTA($A42)</formula>
    </cfRule>
  </conditionalFormatting>
  <conditionalFormatting sqref="G42">
    <cfRule type="expression" dxfId="679" priority="711" stopIfTrue="1">
      <formula>COUNTA($A42)</formula>
    </cfRule>
  </conditionalFormatting>
  <conditionalFormatting sqref="D42 J42">
    <cfRule type="expression" dxfId="678" priority="710" stopIfTrue="1">
      <formula>COUNTA($A42)</formula>
    </cfRule>
  </conditionalFormatting>
  <conditionalFormatting sqref="N16:N32">
    <cfRule type="expression" dxfId="677" priority="709" stopIfTrue="1">
      <formula>COUNTA($A16)</formula>
    </cfRule>
  </conditionalFormatting>
  <conditionalFormatting sqref="M16:M32">
    <cfRule type="expression" dxfId="676" priority="708" stopIfTrue="1">
      <formula>COUNTA($A16)</formula>
    </cfRule>
  </conditionalFormatting>
  <conditionalFormatting sqref="M38:M48">
    <cfRule type="expression" dxfId="675" priority="707" stopIfTrue="1">
      <formula>COUNTA($A38)</formula>
    </cfRule>
  </conditionalFormatting>
  <conditionalFormatting sqref="M42">
    <cfRule type="expression" dxfId="674" priority="706" stopIfTrue="1">
      <formula>COUNTA($A42)</formula>
    </cfRule>
  </conditionalFormatting>
  <conditionalFormatting sqref="M42">
    <cfRule type="expression" dxfId="673" priority="705" stopIfTrue="1">
      <formula>COUNTA($A42)</formula>
    </cfRule>
  </conditionalFormatting>
  <conditionalFormatting sqref="M54:M60">
    <cfRule type="expression" dxfId="672" priority="704" stopIfTrue="1">
      <formula>COUNTA($A54)</formula>
    </cfRule>
  </conditionalFormatting>
  <conditionalFormatting sqref="M62:M66">
    <cfRule type="expression" dxfId="671" priority="703" stopIfTrue="1">
      <formula>COUNTA($A62)</formula>
    </cfRule>
  </conditionalFormatting>
  <conditionalFormatting sqref="M16:M32">
    <cfRule type="expression" dxfId="670" priority="702" stopIfTrue="1">
      <formula>COUNTA($A16)</formula>
    </cfRule>
  </conditionalFormatting>
  <conditionalFormatting sqref="M38:M48">
    <cfRule type="expression" dxfId="669" priority="701" stopIfTrue="1">
      <formula>COUNTA($A38)</formula>
    </cfRule>
  </conditionalFormatting>
  <conditionalFormatting sqref="M42">
    <cfRule type="expression" dxfId="668" priority="700" stopIfTrue="1">
      <formula>COUNTA($A42)</formula>
    </cfRule>
  </conditionalFormatting>
  <conditionalFormatting sqref="M42">
    <cfRule type="expression" dxfId="667" priority="699" stopIfTrue="1">
      <formula>COUNTA($A42)</formula>
    </cfRule>
  </conditionalFormatting>
  <conditionalFormatting sqref="M54:M60">
    <cfRule type="expression" dxfId="666" priority="698" stopIfTrue="1">
      <formula>COUNTA($A54)</formula>
    </cfRule>
  </conditionalFormatting>
  <conditionalFormatting sqref="M62:M66">
    <cfRule type="expression" dxfId="665" priority="697" stopIfTrue="1">
      <formula>COUNTA($A62)</formula>
    </cfRule>
  </conditionalFormatting>
  <conditionalFormatting sqref="M16:M32">
    <cfRule type="expression" dxfId="664" priority="696" stopIfTrue="1">
      <formula>COUNTA($A16)</formula>
    </cfRule>
  </conditionalFormatting>
  <conditionalFormatting sqref="M38:M48">
    <cfRule type="expression" dxfId="663" priority="695" stopIfTrue="1">
      <formula>COUNTA($A38)</formula>
    </cfRule>
  </conditionalFormatting>
  <conditionalFormatting sqref="M42">
    <cfRule type="expression" dxfId="662" priority="694" stopIfTrue="1">
      <formula>COUNTA($A42)</formula>
    </cfRule>
  </conditionalFormatting>
  <conditionalFormatting sqref="M42">
    <cfRule type="expression" dxfId="661" priority="693" stopIfTrue="1">
      <formula>COUNTA($A42)</formula>
    </cfRule>
  </conditionalFormatting>
  <conditionalFormatting sqref="M54:M60">
    <cfRule type="expression" dxfId="660" priority="692" stopIfTrue="1">
      <formula>COUNTA($A54)</formula>
    </cfRule>
  </conditionalFormatting>
  <conditionalFormatting sqref="M62:M66">
    <cfRule type="expression" dxfId="659" priority="691" stopIfTrue="1">
      <formula>COUNTA($A62)</formula>
    </cfRule>
  </conditionalFormatting>
  <conditionalFormatting sqref="M16:M32">
    <cfRule type="expression" dxfId="658" priority="690" stopIfTrue="1">
      <formula>COUNTA($A16)</formula>
    </cfRule>
  </conditionalFormatting>
  <conditionalFormatting sqref="M38:M48">
    <cfRule type="expression" dxfId="657" priority="689" stopIfTrue="1">
      <formula>COUNTA($A38)</formula>
    </cfRule>
  </conditionalFormatting>
  <conditionalFormatting sqref="M42">
    <cfRule type="expression" dxfId="656" priority="688" stopIfTrue="1">
      <formula>COUNTA($A42)</formula>
    </cfRule>
  </conditionalFormatting>
  <conditionalFormatting sqref="M42">
    <cfRule type="expression" dxfId="655" priority="687" stopIfTrue="1">
      <formula>COUNTA($A42)</formula>
    </cfRule>
  </conditionalFormatting>
  <conditionalFormatting sqref="M54:M60">
    <cfRule type="expression" dxfId="654" priority="686" stopIfTrue="1">
      <formula>COUNTA($A54)</formula>
    </cfRule>
  </conditionalFormatting>
  <conditionalFormatting sqref="M62:M66">
    <cfRule type="expression" dxfId="653" priority="685" stopIfTrue="1">
      <formula>COUNTA($A62)</formula>
    </cfRule>
  </conditionalFormatting>
  <conditionalFormatting sqref="M18">
    <cfRule type="expression" dxfId="652" priority="684" stopIfTrue="1">
      <formula>COUNTA($A18)</formula>
    </cfRule>
  </conditionalFormatting>
  <conditionalFormatting sqref="M18">
    <cfRule type="expression" dxfId="651" priority="683" stopIfTrue="1">
      <formula>COUNTA($A18)</formula>
    </cfRule>
  </conditionalFormatting>
  <conditionalFormatting sqref="M18">
    <cfRule type="expression" dxfId="650" priority="682" stopIfTrue="1">
      <formula>COUNTA($A18)</formula>
    </cfRule>
  </conditionalFormatting>
  <conditionalFormatting sqref="M18">
    <cfRule type="expression" dxfId="649" priority="681" stopIfTrue="1">
      <formula>COUNTA($A18)</formula>
    </cfRule>
  </conditionalFormatting>
  <conditionalFormatting sqref="M18">
    <cfRule type="expression" dxfId="648" priority="680" stopIfTrue="1">
      <formula>COUNTA($A18)</formula>
    </cfRule>
  </conditionalFormatting>
  <conditionalFormatting sqref="M18">
    <cfRule type="expression" dxfId="647" priority="679" stopIfTrue="1">
      <formula>COUNTA($A18)</formula>
    </cfRule>
  </conditionalFormatting>
  <conditionalFormatting sqref="M18">
    <cfRule type="expression" dxfId="646" priority="678" stopIfTrue="1">
      <formula>COUNTA($A18)</formula>
    </cfRule>
  </conditionalFormatting>
  <conditionalFormatting sqref="M18">
    <cfRule type="expression" dxfId="645" priority="677" stopIfTrue="1">
      <formula>COUNTA($A18)</formula>
    </cfRule>
  </conditionalFormatting>
  <conditionalFormatting sqref="M18">
    <cfRule type="expression" dxfId="644" priority="676" stopIfTrue="1">
      <formula>COUNTA($A18)</formula>
    </cfRule>
  </conditionalFormatting>
  <conditionalFormatting sqref="M18">
    <cfRule type="expression" dxfId="643" priority="675" stopIfTrue="1">
      <formula>COUNTA($A18)</formula>
    </cfRule>
  </conditionalFormatting>
  <conditionalFormatting sqref="M18">
    <cfRule type="expression" dxfId="642" priority="674" stopIfTrue="1">
      <formula>COUNTA($A18)</formula>
    </cfRule>
  </conditionalFormatting>
  <conditionalFormatting sqref="M18">
    <cfRule type="expression" dxfId="641" priority="673" stopIfTrue="1">
      <formula>COUNTA($A18)</formula>
    </cfRule>
  </conditionalFormatting>
  <conditionalFormatting sqref="M18">
    <cfRule type="expression" dxfId="640" priority="672" stopIfTrue="1">
      <formula>COUNTA($A18)</formula>
    </cfRule>
  </conditionalFormatting>
  <conditionalFormatting sqref="M18">
    <cfRule type="expression" dxfId="639" priority="671" stopIfTrue="1">
      <formula>COUNTA($A18)</formula>
    </cfRule>
  </conditionalFormatting>
  <conditionalFormatting sqref="M18">
    <cfRule type="expression" dxfId="638" priority="670" stopIfTrue="1">
      <formula>COUNTA($A18)</formula>
    </cfRule>
  </conditionalFormatting>
  <conditionalFormatting sqref="M18">
    <cfRule type="expression" dxfId="637" priority="669" stopIfTrue="1">
      <formula>COUNTA($A18)</formula>
    </cfRule>
  </conditionalFormatting>
  <conditionalFormatting sqref="M18">
    <cfRule type="expression" dxfId="636" priority="668" stopIfTrue="1">
      <formula>COUNTA($A18)</formula>
    </cfRule>
  </conditionalFormatting>
  <conditionalFormatting sqref="M18">
    <cfRule type="expression" dxfId="635" priority="667" stopIfTrue="1">
      <formula>COUNTA($A18)</formula>
    </cfRule>
  </conditionalFormatting>
  <conditionalFormatting sqref="M18">
    <cfRule type="expression" dxfId="634" priority="666" stopIfTrue="1">
      <formula>COUNTA($A18)</formula>
    </cfRule>
  </conditionalFormatting>
  <conditionalFormatting sqref="M18">
    <cfRule type="expression" dxfId="633" priority="665" stopIfTrue="1">
      <formula>COUNTA($A18)</formula>
    </cfRule>
  </conditionalFormatting>
  <conditionalFormatting sqref="M18">
    <cfRule type="expression" dxfId="632" priority="664" stopIfTrue="1">
      <formula>COUNTA($A18)</formula>
    </cfRule>
  </conditionalFormatting>
  <conditionalFormatting sqref="M18">
    <cfRule type="expression" dxfId="631" priority="663" stopIfTrue="1">
      <formula>COUNTA($A18)</formula>
    </cfRule>
  </conditionalFormatting>
  <conditionalFormatting sqref="M18">
    <cfRule type="expression" dxfId="630" priority="662" stopIfTrue="1">
      <formula>COUNTA($A18)</formula>
    </cfRule>
  </conditionalFormatting>
  <conditionalFormatting sqref="M18">
    <cfRule type="expression" dxfId="629" priority="661" stopIfTrue="1">
      <formula>COUNTA($A18)</formula>
    </cfRule>
  </conditionalFormatting>
  <conditionalFormatting sqref="M18">
    <cfRule type="expression" dxfId="628" priority="660" stopIfTrue="1">
      <formula>COUNTA($A18)</formula>
    </cfRule>
  </conditionalFormatting>
  <conditionalFormatting sqref="M18">
    <cfRule type="expression" dxfId="627" priority="659" stopIfTrue="1">
      <formula>COUNTA($A18)</formula>
    </cfRule>
  </conditionalFormatting>
  <conditionalFormatting sqref="M18">
    <cfRule type="expression" dxfId="626" priority="658" stopIfTrue="1">
      <formula>COUNTA($A18)</formula>
    </cfRule>
  </conditionalFormatting>
  <conditionalFormatting sqref="M18">
    <cfRule type="expression" dxfId="625" priority="657" stopIfTrue="1">
      <formula>COUNTA($A18)</formula>
    </cfRule>
  </conditionalFormatting>
  <conditionalFormatting sqref="M18">
    <cfRule type="expression" dxfId="624" priority="656" stopIfTrue="1">
      <formula>COUNTA($A18)</formula>
    </cfRule>
  </conditionalFormatting>
  <conditionalFormatting sqref="M18">
    <cfRule type="expression" dxfId="623" priority="655" stopIfTrue="1">
      <formula>COUNTA($A18)</formula>
    </cfRule>
  </conditionalFormatting>
  <conditionalFormatting sqref="M18">
    <cfRule type="expression" dxfId="622" priority="654" stopIfTrue="1">
      <formula>COUNTA($A18)</formula>
    </cfRule>
  </conditionalFormatting>
  <conditionalFormatting sqref="M18">
    <cfRule type="expression" dxfId="621" priority="653" stopIfTrue="1">
      <formula>COUNTA($A18)</formula>
    </cfRule>
  </conditionalFormatting>
  <conditionalFormatting sqref="M18">
    <cfRule type="expression" dxfId="620" priority="652" stopIfTrue="1">
      <formula>COUNTA($A18)</formula>
    </cfRule>
  </conditionalFormatting>
  <conditionalFormatting sqref="M18">
    <cfRule type="expression" dxfId="619" priority="651" stopIfTrue="1">
      <formula>COUNTA($A18)</formula>
    </cfRule>
  </conditionalFormatting>
  <conditionalFormatting sqref="M18">
    <cfRule type="expression" dxfId="618" priority="650" stopIfTrue="1">
      <formula>COUNTA($A18)</formula>
    </cfRule>
  </conditionalFormatting>
  <conditionalFormatting sqref="M18">
    <cfRule type="expression" dxfId="617" priority="649" stopIfTrue="1">
      <formula>COUNTA($A18)</formula>
    </cfRule>
  </conditionalFormatting>
  <conditionalFormatting sqref="M18">
    <cfRule type="expression" dxfId="616" priority="648" stopIfTrue="1">
      <formula>COUNTA($A18)</formula>
    </cfRule>
  </conditionalFormatting>
  <conditionalFormatting sqref="M18">
    <cfRule type="expression" dxfId="615" priority="647" stopIfTrue="1">
      <formula>COUNTA($A18)</formula>
    </cfRule>
  </conditionalFormatting>
  <conditionalFormatting sqref="M18">
    <cfRule type="expression" dxfId="614" priority="646" stopIfTrue="1">
      <formula>COUNTA($A18)</formula>
    </cfRule>
  </conditionalFormatting>
  <conditionalFormatting sqref="M18">
    <cfRule type="expression" dxfId="613" priority="645" stopIfTrue="1">
      <formula>COUNTA($A18)</formula>
    </cfRule>
  </conditionalFormatting>
  <conditionalFormatting sqref="M18">
    <cfRule type="expression" dxfId="612" priority="644" stopIfTrue="1">
      <formula>COUNTA($A18)</formula>
    </cfRule>
  </conditionalFormatting>
  <conditionalFormatting sqref="M18">
    <cfRule type="expression" dxfId="611" priority="643" stopIfTrue="1">
      <formula>COUNTA($A18)</formula>
    </cfRule>
  </conditionalFormatting>
  <conditionalFormatting sqref="M18">
    <cfRule type="expression" dxfId="610" priority="642" stopIfTrue="1">
      <formula>COUNTA($A18)</formula>
    </cfRule>
  </conditionalFormatting>
  <conditionalFormatting sqref="M18">
    <cfRule type="expression" dxfId="609" priority="641" stopIfTrue="1">
      <formula>COUNTA($A18)</formula>
    </cfRule>
  </conditionalFormatting>
  <conditionalFormatting sqref="M18">
    <cfRule type="expression" dxfId="608" priority="640" stopIfTrue="1">
      <formula>COUNTA($A18)</formula>
    </cfRule>
  </conditionalFormatting>
  <conditionalFormatting sqref="M18">
    <cfRule type="expression" dxfId="607" priority="639" stopIfTrue="1">
      <formula>COUNTA($A18)</formula>
    </cfRule>
  </conditionalFormatting>
  <conditionalFormatting sqref="M18">
    <cfRule type="expression" dxfId="606" priority="638" stopIfTrue="1">
      <formula>COUNTA($A18)</formula>
    </cfRule>
  </conditionalFormatting>
  <conditionalFormatting sqref="M18">
    <cfRule type="expression" dxfId="605" priority="637" stopIfTrue="1">
      <formula>COUNTA($A18)</formula>
    </cfRule>
  </conditionalFormatting>
  <conditionalFormatting sqref="M18">
    <cfRule type="expression" dxfId="604" priority="636" stopIfTrue="1">
      <formula>COUNTA($A18)</formula>
    </cfRule>
  </conditionalFormatting>
  <conditionalFormatting sqref="M18">
    <cfRule type="expression" dxfId="603" priority="635" stopIfTrue="1">
      <formula>COUNTA($A18)</formula>
    </cfRule>
  </conditionalFormatting>
  <conditionalFormatting sqref="M18">
    <cfRule type="expression" dxfId="602" priority="634" stopIfTrue="1">
      <formula>COUNTA($A18)</formula>
    </cfRule>
  </conditionalFormatting>
  <conditionalFormatting sqref="M18">
    <cfRule type="expression" dxfId="601" priority="633" stopIfTrue="1">
      <formula>COUNTA($A18)</formula>
    </cfRule>
  </conditionalFormatting>
  <conditionalFormatting sqref="M18">
    <cfRule type="expression" dxfId="600" priority="632" stopIfTrue="1">
      <formula>COUNTA($A18)</formula>
    </cfRule>
  </conditionalFormatting>
  <conditionalFormatting sqref="M18">
    <cfRule type="expression" dxfId="599" priority="631" stopIfTrue="1">
      <formula>COUNTA($A18)</formula>
    </cfRule>
  </conditionalFormatting>
  <conditionalFormatting sqref="M18">
    <cfRule type="expression" dxfId="598" priority="630" stopIfTrue="1">
      <formula>COUNTA($A18)</formula>
    </cfRule>
  </conditionalFormatting>
  <conditionalFormatting sqref="M18">
    <cfRule type="expression" dxfId="597" priority="629" stopIfTrue="1">
      <formula>COUNTA($A18)</formula>
    </cfRule>
  </conditionalFormatting>
  <conditionalFormatting sqref="M18">
    <cfRule type="expression" dxfId="596" priority="628" stopIfTrue="1">
      <formula>COUNTA($A18)</formula>
    </cfRule>
  </conditionalFormatting>
  <conditionalFormatting sqref="M18">
    <cfRule type="expression" dxfId="595" priority="627" stopIfTrue="1">
      <formula>COUNTA($A18)</formula>
    </cfRule>
  </conditionalFormatting>
  <conditionalFormatting sqref="M18">
    <cfRule type="expression" dxfId="594" priority="626" stopIfTrue="1">
      <formula>COUNTA($A18)</formula>
    </cfRule>
  </conditionalFormatting>
  <conditionalFormatting sqref="M18">
    <cfRule type="expression" dxfId="593" priority="625" stopIfTrue="1">
      <formula>COUNTA($A18)</formula>
    </cfRule>
  </conditionalFormatting>
  <conditionalFormatting sqref="M18">
    <cfRule type="expression" dxfId="592" priority="624" stopIfTrue="1">
      <formula>COUNTA($A18)</formula>
    </cfRule>
  </conditionalFormatting>
  <conditionalFormatting sqref="M18">
    <cfRule type="expression" dxfId="591" priority="623" stopIfTrue="1">
      <formula>COUNTA($A18)</formula>
    </cfRule>
  </conditionalFormatting>
  <conditionalFormatting sqref="M18">
    <cfRule type="expression" dxfId="590" priority="622" stopIfTrue="1">
      <formula>COUNTA($A18)</formula>
    </cfRule>
  </conditionalFormatting>
  <conditionalFormatting sqref="M18">
    <cfRule type="expression" dxfId="589" priority="621" stopIfTrue="1">
      <formula>COUNTA($A18)</formula>
    </cfRule>
  </conditionalFormatting>
  <conditionalFormatting sqref="M18">
    <cfRule type="expression" dxfId="588" priority="620" stopIfTrue="1">
      <formula>COUNTA($A18)</formula>
    </cfRule>
  </conditionalFormatting>
  <conditionalFormatting sqref="M18">
    <cfRule type="expression" dxfId="587" priority="619" stopIfTrue="1">
      <formula>COUNTA($A18)</formula>
    </cfRule>
  </conditionalFormatting>
  <conditionalFormatting sqref="M18">
    <cfRule type="expression" dxfId="586" priority="618" stopIfTrue="1">
      <formula>COUNTA($A18)</formula>
    </cfRule>
  </conditionalFormatting>
  <conditionalFormatting sqref="M18">
    <cfRule type="expression" dxfId="585" priority="617" stopIfTrue="1">
      <formula>COUNTA($A18)</formula>
    </cfRule>
  </conditionalFormatting>
  <conditionalFormatting sqref="M18">
    <cfRule type="expression" dxfId="584" priority="616" stopIfTrue="1">
      <formula>COUNTA($A18)</formula>
    </cfRule>
  </conditionalFormatting>
  <conditionalFormatting sqref="M18">
    <cfRule type="expression" dxfId="583" priority="615" stopIfTrue="1">
      <formula>COUNTA($A18)</formula>
    </cfRule>
  </conditionalFormatting>
  <conditionalFormatting sqref="M18">
    <cfRule type="expression" dxfId="582" priority="614" stopIfTrue="1">
      <formula>COUNTA($A18)</formula>
    </cfRule>
  </conditionalFormatting>
  <conditionalFormatting sqref="M18">
    <cfRule type="expression" dxfId="581" priority="613" stopIfTrue="1">
      <formula>COUNTA($A18)</formula>
    </cfRule>
  </conditionalFormatting>
  <conditionalFormatting sqref="M18">
    <cfRule type="expression" dxfId="580" priority="612" stopIfTrue="1">
      <formula>COUNTA($A18)</formula>
    </cfRule>
  </conditionalFormatting>
  <conditionalFormatting sqref="M18">
    <cfRule type="expression" dxfId="579" priority="611" stopIfTrue="1">
      <formula>COUNTA($A18)</formula>
    </cfRule>
  </conditionalFormatting>
  <conditionalFormatting sqref="M18">
    <cfRule type="expression" dxfId="578" priority="610" stopIfTrue="1">
      <formula>COUNTA($A18)</formula>
    </cfRule>
  </conditionalFormatting>
  <conditionalFormatting sqref="M18">
    <cfRule type="expression" dxfId="577" priority="609" stopIfTrue="1">
      <formula>COUNTA($A18)</formula>
    </cfRule>
  </conditionalFormatting>
  <conditionalFormatting sqref="M18">
    <cfRule type="expression" dxfId="576" priority="608" stopIfTrue="1">
      <formula>COUNTA($A18)</formula>
    </cfRule>
  </conditionalFormatting>
  <conditionalFormatting sqref="M18">
    <cfRule type="expression" dxfId="575" priority="607" stopIfTrue="1">
      <formula>COUNTA($A18)</formula>
    </cfRule>
  </conditionalFormatting>
  <conditionalFormatting sqref="M18">
    <cfRule type="expression" dxfId="574" priority="606" stopIfTrue="1">
      <formula>COUNTA($A18)</formula>
    </cfRule>
  </conditionalFormatting>
  <conditionalFormatting sqref="M18">
    <cfRule type="expression" dxfId="573" priority="605" stopIfTrue="1">
      <formula>COUNTA($A18)</formula>
    </cfRule>
  </conditionalFormatting>
  <conditionalFormatting sqref="R34:R35 A34:K35 M34:P35">
    <cfRule type="expression" dxfId="572" priority="604" stopIfTrue="1">
      <formula>COUNTA($A34)</formula>
    </cfRule>
  </conditionalFormatting>
  <conditionalFormatting sqref="F34:F35">
    <cfRule type="expression" dxfId="571" priority="603" stopIfTrue="1">
      <formula>COUNTA($A34)</formula>
    </cfRule>
  </conditionalFormatting>
  <conditionalFormatting sqref="F34:F35">
    <cfRule type="expression" dxfId="570" priority="602" stopIfTrue="1">
      <formula>COUNTA($A34)</formula>
    </cfRule>
  </conditionalFormatting>
  <conditionalFormatting sqref="K34:K35">
    <cfRule type="expression" dxfId="569" priority="601" stopIfTrue="1">
      <formula>COUNTA($A34)</formula>
    </cfRule>
  </conditionalFormatting>
  <conditionalFormatting sqref="K34:K35">
    <cfRule type="expression" dxfId="568" priority="600" stopIfTrue="1">
      <formula>COUNTA($A34)</formula>
    </cfRule>
  </conditionalFormatting>
  <conditionalFormatting sqref="N34:N35">
    <cfRule type="expression" dxfId="567" priority="599" stopIfTrue="1">
      <formula>COUNTA($A34)</formula>
    </cfRule>
  </conditionalFormatting>
  <conditionalFormatting sqref="M34:O35">
    <cfRule type="expression" dxfId="566" priority="598" stopIfTrue="1">
      <formula>COUNTA($A34)</formula>
    </cfRule>
  </conditionalFormatting>
  <conditionalFormatting sqref="R34:R35 A34:K35 M34:P35">
    <cfRule type="expression" dxfId="565" priority="597" stopIfTrue="1">
      <formula>COUNTA($A34)</formula>
    </cfRule>
  </conditionalFormatting>
  <conditionalFormatting sqref="F34:F35">
    <cfRule type="expression" dxfId="564" priority="596" stopIfTrue="1">
      <formula>COUNTA($A34)</formula>
    </cfRule>
  </conditionalFormatting>
  <conditionalFormatting sqref="F34:F35">
    <cfRule type="expression" dxfId="563" priority="595" stopIfTrue="1">
      <formula>COUNTA($A34)</formula>
    </cfRule>
  </conditionalFormatting>
  <conditionalFormatting sqref="K34:K35">
    <cfRule type="expression" dxfId="562" priority="594" stopIfTrue="1">
      <formula>COUNTA($A34)</formula>
    </cfRule>
  </conditionalFormatting>
  <conditionalFormatting sqref="K34:K35">
    <cfRule type="expression" dxfId="561" priority="593" stopIfTrue="1">
      <formula>COUNTA($A34)</formula>
    </cfRule>
  </conditionalFormatting>
  <conditionalFormatting sqref="N34:N35">
    <cfRule type="expression" dxfId="560" priority="592" stopIfTrue="1">
      <formula>COUNTA($A34)</formula>
    </cfRule>
  </conditionalFormatting>
  <conditionalFormatting sqref="M34:O35">
    <cfRule type="expression" dxfId="559" priority="591" stopIfTrue="1">
      <formula>COUNTA($A34)</formula>
    </cfRule>
  </conditionalFormatting>
  <conditionalFormatting sqref="R34:R35 A34:K35 M34:P35">
    <cfRule type="expression" dxfId="558" priority="590" stopIfTrue="1">
      <formula>COUNTA($A34)</formula>
    </cfRule>
  </conditionalFormatting>
  <conditionalFormatting sqref="F34:F35">
    <cfRule type="expression" dxfId="557" priority="589" stopIfTrue="1">
      <formula>COUNTA($A34)</formula>
    </cfRule>
  </conditionalFormatting>
  <conditionalFormatting sqref="F34:F35">
    <cfRule type="expression" dxfId="556" priority="588" stopIfTrue="1">
      <formula>COUNTA($A34)</formula>
    </cfRule>
  </conditionalFormatting>
  <conditionalFormatting sqref="K34:K35">
    <cfRule type="expression" dxfId="555" priority="587" stopIfTrue="1">
      <formula>COUNTA($A34)</formula>
    </cfRule>
  </conditionalFormatting>
  <conditionalFormatting sqref="K34:K35">
    <cfRule type="expression" dxfId="554" priority="586" stopIfTrue="1">
      <formula>COUNTA($A34)</formula>
    </cfRule>
  </conditionalFormatting>
  <conditionalFormatting sqref="N34:N35">
    <cfRule type="expression" dxfId="553" priority="585" stopIfTrue="1">
      <formula>COUNTA($A34)</formula>
    </cfRule>
  </conditionalFormatting>
  <conditionalFormatting sqref="M34:O35">
    <cfRule type="expression" dxfId="552" priority="584" stopIfTrue="1">
      <formula>COUNTA($A34)</formula>
    </cfRule>
  </conditionalFormatting>
  <conditionalFormatting sqref="R34:R35 A34:K35 M34:P35">
    <cfRule type="expression" dxfId="551" priority="583" stopIfTrue="1">
      <formula>COUNTA($A34)</formula>
    </cfRule>
  </conditionalFormatting>
  <conditionalFormatting sqref="F34:F35">
    <cfRule type="expression" dxfId="550" priority="582" stopIfTrue="1">
      <formula>COUNTA($A34)</formula>
    </cfRule>
  </conditionalFormatting>
  <conditionalFormatting sqref="F34:F35">
    <cfRule type="expression" dxfId="549" priority="581" stopIfTrue="1">
      <formula>COUNTA($A34)</formula>
    </cfRule>
  </conditionalFormatting>
  <conditionalFormatting sqref="K34:K35">
    <cfRule type="expression" dxfId="548" priority="580" stopIfTrue="1">
      <formula>COUNTA($A34)</formula>
    </cfRule>
  </conditionalFormatting>
  <conditionalFormatting sqref="K34:K35">
    <cfRule type="expression" dxfId="547" priority="579" stopIfTrue="1">
      <formula>COUNTA($A34)</formula>
    </cfRule>
  </conditionalFormatting>
  <conditionalFormatting sqref="N34:N35">
    <cfRule type="expression" dxfId="546" priority="578" stopIfTrue="1">
      <formula>COUNTA($A34)</formula>
    </cfRule>
  </conditionalFormatting>
  <conditionalFormatting sqref="M34:O35">
    <cfRule type="expression" dxfId="545" priority="577" stopIfTrue="1">
      <formula>COUNTA($A34)</formula>
    </cfRule>
  </conditionalFormatting>
  <conditionalFormatting sqref="R34:R35 A34:K35 M34:P35">
    <cfRule type="expression" dxfId="544" priority="576" stopIfTrue="1">
      <formula>COUNTA($A34)</formula>
    </cfRule>
  </conditionalFormatting>
  <conditionalFormatting sqref="F34:F35">
    <cfRule type="expression" dxfId="543" priority="575" stopIfTrue="1">
      <formula>COUNTA($A34)</formula>
    </cfRule>
  </conditionalFormatting>
  <conditionalFormatting sqref="F34:F35">
    <cfRule type="expression" dxfId="542" priority="574" stopIfTrue="1">
      <formula>COUNTA($A34)</formula>
    </cfRule>
  </conditionalFormatting>
  <conditionalFormatting sqref="K34:K35">
    <cfRule type="expression" dxfId="541" priority="573" stopIfTrue="1">
      <formula>COUNTA($A34)</formula>
    </cfRule>
  </conditionalFormatting>
  <conditionalFormatting sqref="K34:K35">
    <cfRule type="expression" dxfId="540" priority="572" stopIfTrue="1">
      <formula>COUNTA($A34)</formula>
    </cfRule>
  </conditionalFormatting>
  <conditionalFormatting sqref="N34:N35">
    <cfRule type="expression" dxfId="539" priority="571" stopIfTrue="1">
      <formula>COUNTA($A34)</formula>
    </cfRule>
  </conditionalFormatting>
  <conditionalFormatting sqref="M34:O35">
    <cfRule type="expression" dxfId="538" priority="570" stopIfTrue="1">
      <formula>COUNTA($A34)</formula>
    </cfRule>
  </conditionalFormatting>
  <conditionalFormatting sqref="R34:R35 A34:K35 M34:P35">
    <cfRule type="expression" dxfId="537" priority="569" stopIfTrue="1">
      <formula>COUNTA($A34)</formula>
    </cfRule>
  </conditionalFormatting>
  <conditionalFormatting sqref="F34:F35">
    <cfRule type="expression" dxfId="536" priority="568" stopIfTrue="1">
      <formula>COUNTA($A34)</formula>
    </cfRule>
  </conditionalFormatting>
  <conditionalFormatting sqref="F34:F35">
    <cfRule type="expression" dxfId="535" priority="567" stopIfTrue="1">
      <formula>COUNTA($A34)</formula>
    </cfRule>
  </conditionalFormatting>
  <conditionalFormatting sqref="K34:K35">
    <cfRule type="expression" dxfId="534" priority="566" stopIfTrue="1">
      <formula>COUNTA($A34)</formula>
    </cfRule>
  </conditionalFormatting>
  <conditionalFormatting sqref="K34:K35">
    <cfRule type="expression" dxfId="533" priority="565" stopIfTrue="1">
      <formula>COUNTA($A34)</formula>
    </cfRule>
  </conditionalFormatting>
  <conditionalFormatting sqref="N34:N35">
    <cfRule type="expression" dxfId="532" priority="564" stopIfTrue="1">
      <formula>COUNTA($A34)</formula>
    </cfRule>
  </conditionalFormatting>
  <conditionalFormatting sqref="M34:O35">
    <cfRule type="expression" dxfId="531" priority="563" stopIfTrue="1">
      <formula>COUNTA($A34)</formula>
    </cfRule>
  </conditionalFormatting>
  <conditionalFormatting sqref="R34:R35 A34:K35 M34:P35">
    <cfRule type="expression" dxfId="530" priority="562" stopIfTrue="1">
      <formula>COUNTA($A34)</formula>
    </cfRule>
  </conditionalFormatting>
  <conditionalFormatting sqref="F34:F35">
    <cfRule type="expression" dxfId="529" priority="561" stopIfTrue="1">
      <formula>COUNTA($A34)</formula>
    </cfRule>
  </conditionalFormatting>
  <conditionalFormatting sqref="F34:F35">
    <cfRule type="expression" dxfId="528" priority="560" stopIfTrue="1">
      <formula>COUNTA($A34)</formula>
    </cfRule>
  </conditionalFormatting>
  <conditionalFormatting sqref="K34:K35">
    <cfRule type="expression" dxfId="527" priority="559" stopIfTrue="1">
      <formula>COUNTA($A34)</formula>
    </cfRule>
  </conditionalFormatting>
  <conditionalFormatting sqref="K34:K35">
    <cfRule type="expression" dxfId="526" priority="558" stopIfTrue="1">
      <formula>COUNTA($A34)</formula>
    </cfRule>
  </conditionalFormatting>
  <conditionalFormatting sqref="N34:N35">
    <cfRule type="expression" dxfId="525" priority="557" stopIfTrue="1">
      <formula>COUNTA($A34)</formula>
    </cfRule>
  </conditionalFormatting>
  <conditionalFormatting sqref="M34:O35">
    <cfRule type="expression" dxfId="524" priority="556" stopIfTrue="1">
      <formula>COUNTA($A34)</formula>
    </cfRule>
  </conditionalFormatting>
  <conditionalFormatting sqref="R34:R35 M34:P35 A34:K35">
    <cfRule type="expression" dxfId="523" priority="555" stopIfTrue="1">
      <formula>COUNTA($A34)</formula>
    </cfRule>
  </conditionalFormatting>
  <conditionalFormatting sqref="F34:F35">
    <cfRule type="expression" dxfId="522" priority="554" stopIfTrue="1">
      <formula>COUNTA($A34)</formula>
    </cfRule>
  </conditionalFormatting>
  <conditionalFormatting sqref="F34:F35">
    <cfRule type="expression" dxfId="521" priority="553" stopIfTrue="1">
      <formula>COUNTA($A34)</formula>
    </cfRule>
  </conditionalFormatting>
  <conditionalFormatting sqref="K34:K35">
    <cfRule type="expression" dxfId="520" priority="552" stopIfTrue="1">
      <formula>COUNTA($A34)</formula>
    </cfRule>
  </conditionalFormatting>
  <conditionalFormatting sqref="K34:K35">
    <cfRule type="expression" dxfId="519" priority="551" stopIfTrue="1">
      <formula>COUNTA($A34)</formula>
    </cfRule>
  </conditionalFormatting>
  <conditionalFormatting sqref="N34:N35">
    <cfRule type="expression" dxfId="518" priority="550" stopIfTrue="1">
      <formula>COUNTA($A34)</formula>
    </cfRule>
  </conditionalFormatting>
  <conditionalFormatting sqref="O34:O35">
    <cfRule type="expression" dxfId="517" priority="549" stopIfTrue="1">
      <formula>COUNTA($A34)</formula>
    </cfRule>
  </conditionalFormatting>
  <conditionalFormatting sqref="M34:S35 A34:K35">
    <cfRule type="expression" dxfId="516" priority="548" stopIfTrue="1">
      <formula>COUNTA($A34)</formula>
    </cfRule>
  </conditionalFormatting>
  <conditionalFormatting sqref="F34:F35">
    <cfRule type="expression" dxfId="515" priority="547" stopIfTrue="1">
      <formula>COUNTA($A34)</formula>
    </cfRule>
  </conditionalFormatting>
  <conditionalFormatting sqref="F34:F35">
    <cfRule type="expression" dxfId="514" priority="546" stopIfTrue="1">
      <formula>COUNTA($A34)</formula>
    </cfRule>
  </conditionalFormatting>
  <conditionalFormatting sqref="K34:K35">
    <cfRule type="expression" dxfId="513" priority="545" stopIfTrue="1">
      <formula>COUNTA($A34)</formula>
    </cfRule>
  </conditionalFormatting>
  <conditionalFormatting sqref="K34:K35">
    <cfRule type="expression" dxfId="512" priority="544" stopIfTrue="1">
      <formula>COUNTA($A34)</formula>
    </cfRule>
  </conditionalFormatting>
  <conditionalFormatting sqref="A34:K35">
    <cfRule type="expression" dxfId="511" priority="543" stopIfTrue="1">
      <formula>COUNTA($A34)</formula>
    </cfRule>
  </conditionalFormatting>
  <conditionalFormatting sqref="F34:F35">
    <cfRule type="expression" dxfId="510" priority="542" stopIfTrue="1">
      <formula>COUNTA($A34)</formula>
    </cfRule>
  </conditionalFormatting>
  <conditionalFormatting sqref="B34:K35">
    <cfRule type="expression" dxfId="509" priority="541" stopIfTrue="1">
      <formula>COUNTA($A34)</formula>
    </cfRule>
  </conditionalFormatting>
  <conditionalFormatting sqref="F34:F35">
    <cfRule type="expression" dxfId="508" priority="540" stopIfTrue="1">
      <formula>COUNTA($A34)</formula>
    </cfRule>
  </conditionalFormatting>
  <conditionalFormatting sqref="F34:F35">
    <cfRule type="expression" dxfId="507" priority="539" stopIfTrue="1">
      <formula>COUNTA($A34)</formula>
    </cfRule>
  </conditionalFormatting>
  <conditionalFormatting sqref="M34:M35">
    <cfRule type="expression" dxfId="506" priority="538" stopIfTrue="1">
      <formula>COUNTA($A34)</formula>
    </cfRule>
  </conditionalFormatting>
  <conditionalFormatting sqref="C32">
    <cfRule type="expression" dxfId="505" priority="537" stopIfTrue="1">
      <formula>COUNTA($A32)</formula>
    </cfRule>
  </conditionalFormatting>
  <conditionalFormatting sqref="C32">
    <cfRule type="expression" dxfId="504" priority="536" stopIfTrue="1">
      <formula>COUNTA($A32)</formula>
    </cfRule>
  </conditionalFormatting>
  <conditionalFormatting sqref="C32">
    <cfRule type="expression" dxfId="503" priority="535" stopIfTrue="1">
      <formula>COUNTA($A32)</formula>
    </cfRule>
  </conditionalFormatting>
  <conditionalFormatting sqref="C32">
    <cfRule type="expression" dxfId="502" priority="534" stopIfTrue="1">
      <formula>COUNTA($A32)</formula>
    </cfRule>
  </conditionalFormatting>
  <conditionalFormatting sqref="C32">
    <cfRule type="expression" dxfId="501" priority="533" stopIfTrue="1">
      <formula>COUNTA($A32)</formula>
    </cfRule>
  </conditionalFormatting>
  <conditionalFormatting sqref="C32">
    <cfRule type="expression" dxfId="500" priority="532" stopIfTrue="1">
      <formula>COUNTA($A32)</formula>
    </cfRule>
  </conditionalFormatting>
  <conditionalFormatting sqref="J32">
    <cfRule type="expression" dxfId="499" priority="531" stopIfTrue="1">
      <formula>COUNTA($A32)</formula>
    </cfRule>
  </conditionalFormatting>
  <conditionalFormatting sqref="J32">
    <cfRule type="expression" dxfId="498" priority="530" stopIfTrue="1">
      <formula>COUNTA($A32)</formula>
    </cfRule>
  </conditionalFormatting>
  <conditionalFormatting sqref="J32">
    <cfRule type="expression" dxfId="497" priority="529" stopIfTrue="1">
      <formula>COUNTA($A32)</formula>
    </cfRule>
  </conditionalFormatting>
  <conditionalFormatting sqref="J32">
    <cfRule type="expression" dxfId="496" priority="528" stopIfTrue="1">
      <formula>COUNTA($A32)</formula>
    </cfRule>
  </conditionalFormatting>
  <conditionalFormatting sqref="J32">
    <cfRule type="expression" dxfId="495" priority="527" stopIfTrue="1">
      <formula>COUNTA($A32)</formula>
    </cfRule>
  </conditionalFormatting>
  <conditionalFormatting sqref="J32">
    <cfRule type="expression" dxfId="494" priority="526" stopIfTrue="1">
      <formula>COUNTA($A32)</formula>
    </cfRule>
  </conditionalFormatting>
  <conditionalFormatting sqref="F16:F38 F48:F66">
    <cfRule type="expression" dxfId="493" priority="521" stopIfTrue="1">
      <formula>COUNTA($A16)</formula>
    </cfRule>
  </conditionalFormatting>
  <conditionalFormatting sqref="F16:F38 F48:F66">
    <cfRule type="expression" dxfId="492" priority="520" stopIfTrue="1">
      <formula>COUNTA($A16)</formula>
    </cfRule>
  </conditionalFormatting>
  <conditionalFormatting sqref="F16:F38 F48:F66">
    <cfRule type="expression" dxfId="491" priority="519" stopIfTrue="1">
      <formula>COUNTA($A16)</formula>
    </cfRule>
  </conditionalFormatting>
  <conditionalFormatting sqref="F16:F38 F48:F66">
    <cfRule type="expression" dxfId="490" priority="518" stopIfTrue="1">
      <formula>COUNTA($A16)</formula>
    </cfRule>
  </conditionalFormatting>
  <conditionalFormatting sqref="F16:F38 F48:F66">
    <cfRule type="expression" dxfId="489" priority="517" stopIfTrue="1">
      <formula>COUNTA($A16)</formula>
    </cfRule>
  </conditionalFormatting>
  <conditionalFormatting sqref="F16:F38 F48:F66">
    <cfRule type="expression" dxfId="488" priority="516" stopIfTrue="1">
      <formula>COUNTA($A16)</formula>
    </cfRule>
  </conditionalFormatting>
  <conditionalFormatting sqref="F16:F38 F48:F66">
    <cfRule type="expression" dxfId="487" priority="515" stopIfTrue="1">
      <formula>COUNTA($A16)</formula>
    </cfRule>
  </conditionalFormatting>
  <conditionalFormatting sqref="F16:F38 F48:F66">
    <cfRule type="expression" dxfId="486" priority="514" stopIfTrue="1">
      <formula>COUNTA($A16)</formula>
    </cfRule>
  </conditionalFormatting>
  <conditionalFormatting sqref="F16:F38 F48:F66">
    <cfRule type="expression" dxfId="485" priority="513" stopIfTrue="1">
      <formula>COUNTA($A16)</formula>
    </cfRule>
  </conditionalFormatting>
  <conditionalFormatting sqref="F16:F38 F48:F66">
    <cfRule type="expression" dxfId="484" priority="512" stopIfTrue="1">
      <formula>COUNTA($A16)</formula>
    </cfRule>
  </conditionalFormatting>
  <conditionalFormatting sqref="F16:F38 F48:F66">
    <cfRule type="expression" dxfId="483" priority="511" stopIfTrue="1">
      <formula>COUNTA($A16)</formula>
    </cfRule>
  </conditionalFormatting>
  <conditionalFormatting sqref="F16:F38 F48:F66">
    <cfRule type="expression" dxfId="482" priority="510" stopIfTrue="1">
      <formula>COUNTA($A16)</formula>
    </cfRule>
  </conditionalFormatting>
  <conditionalFormatting sqref="F16:F38 F48:F66">
    <cfRule type="expression" dxfId="481" priority="509" stopIfTrue="1">
      <formula>COUNTA($A16)</formula>
    </cfRule>
  </conditionalFormatting>
  <conditionalFormatting sqref="F16:F38 F48:F66">
    <cfRule type="expression" dxfId="480" priority="508" stopIfTrue="1">
      <formula>COUNTA($A16)</formula>
    </cfRule>
  </conditionalFormatting>
  <conditionalFormatting sqref="F16:F38 F48:F66">
    <cfRule type="expression" dxfId="479" priority="507" stopIfTrue="1">
      <formula>COUNTA($A16)</formula>
    </cfRule>
  </conditionalFormatting>
  <conditionalFormatting sqref="F16:F38 F48:F66">
    <cfRule type="expression" dxfId="478" priority="506" stopIfTrue="1">
      <formula>COUNTA($A16)</formula>
    </cfRule>
  </conditionalFormatting>
  <conditionalFormatting sqref="F16:F38 F48:F66">
    <cfRule type="expression" dxfId="477" priority="505" stopIfTrue="1">
      <formula>COUNTA($A16)</formula>
    </cfRule>
  </conditionalFormatting>
  <conditionalFormatting sqref="F16:F38 F48:F66">
    <cfRule type="expression" dxfId="476" priority="504" stopIfTrue="1">
      <formula>COUNTA($A16)</formula>
    </cfRule>
  </conditionalFormatting>
  <conditionalFormatting sqref="F16:F38 F48:F66">
    <cfRule type="expression" dxfId="475" priority="503" stopIfTrue="1">
      <formula>COUNTA($A16)</formula>
    </cfRule>
  </conditionalFormatting>
  <conditionalFormatting sqref="F16:F38 F48:F66">
    <cfRule type="expression" dxfId="474" priority="502" stopIfTrue="1">
      <formula>COUNTA($A16)</formula>
    </cfRule>
  </conditionalFormatting>
  <conditionalFormatting sqref="F16:F38 F48:F66">
    <cfRule type="expression" dxfId="473" priority="501" stopIfTrue="1">
      <formula>COUNTA($A16)</formula>
    </cfRule>
  </conditionalFormatting>
  <conditionalFormatting sqref="F16:F38 F48:F66">
    <cfRule type="expression" dxfId="472" priority="500" stopIfTrue="1">
      <formula>COUNTA($A16)</formula>
    </cfRule>
  </conditionalFormatting>
  <conditionalFormatting sqref="F16:F38 F48:F66">
    <cfRule type="expression" dxfId="471" priority="499" stopIfTrue="1">
      <formula>COUNTA($A16)</formula>
    </cfRule>
  </conditionalFormatting>
  <conditionalFormatting sqref="F16:F38 F48:F66">
    <cfRule type="expression" dxfId="470" priority="498" stopIfTrue="1">
      <formula>COUNTA($A16)</formula>
    </cfRule>
  </conditionalFormatting>
  <conditionalFormatting sqref="F16:F38 F48:F66">
    <cfRule type="expression" dxfId="469" priority="497" stopIfTrue="1">
      <formula>COUNTA($A16)</formula>
    </cfRule>
  </conditionalFormatting>
  <conditionalFormatting sqref="F16:F38 F48:F66">
    <cfRule type="expression" dxfId="468" priority="496" stopIfTrue="1">
      <formula>COUNTA($A16)</formula>
    </cfRule>
  </conditionalFormatting>
  <conditionalFormatting sqref="F16:F38 F48:F66">
    <cfRule type="expression" dxfId="467" priority="495" stopIfTrue="1">
      <formula>COUNTA($A16)</formula>
    </cfRule>
  </conditionalFormatting>
  <conditionalFormatting sqref="F16:F38 F48:F66">
    <cfRule type="expression" dxfId="466" priority="494" stopIfTrue="1">
      <formula>COUNTA($A16)</formula>
    </cfRule>
  </conditionalFormatting>
  <conditionalFormatting sqref="M40:S40 A40:E40 G40">
    <cfRule type="expression" dxfId="465" priority="493" stopIfTrue="1">
      <formula>COUNTA($A40)</formula>
    </cfRule>
  </conditionalFormatting>
  <conditionalFormatting sqref="A40 C40:D40 J40">
    <cfRule type="expression" dxfId="464" priority="492" stopIfTrue="1">
      <formula>COUNTA($A40)</formula>
    </cfRule>
  </conditionalFormatting>
  <conditionalFormatting sqref="M40:O40">
    <cfRule type="expression" dxfId="463" priority="491" stopIfTrue="1">
      <formula>COUNTA($A40)</formula>
    </cfRule>
  </conditionalFormatting>
  <conditionalFormatting sqref="R40">
    <cfRule type="expression" dxfId="462" priority="490" stopIfTrue="1">
      <formula>COUNTA($A40)</formula>
    </cfRule>
  </conditionalFormatting>
  <conditionalFormatting sqref="K47">
    <cfRule type="expression" dxfId="461" priority="420" stopIfTrue="1">
      <formula>COUNTA($A47)</formula>
    </cfRule>
  </conditionalFormatting>
  <conditionalFormatting sqref="G47">
    <cfRule type="expression" dxfId="460" priority="419" stopIfTrue="1">
      <formula>COUNTA($A47)</formula>
    </cfRule>
  </conditionalFormatting>
  <conditionalFormatting sqref="R47">
    <cfRule type="expression" dxfId="459" priority="418" stopIfTrue="1">
      <formula>COUNTA($A47)</formula>
    </cfRule>
  </conditionalFormatting>
  <conditionalFormatting sqref="B40">
    <cfRule type="expression" dxfId="458" priority="486" stopIfTrue="1">
      <formula>COUNTA($A40)</formula>
    </cfRule>
  </conditionalFormatting>
  <conditionalFormatting sqref="J47:K47">
    <cfRule type="expression" dxfId="457" priority="416" stopIfTrue="1">
      <formula>COUNTA($A47)</formula>
    </cfRule>
  </conditionalFormatting>
  <conditionalFormatting sqref="B40:E40 G40">
    <cfRule type="expression" dxfId="456" priority="484" stopIfTrue="1">
      <formula>COUNTA($A40)</formula>
    </cfRule>
  </conditionalFormatting>
  <conditionalFormatting sqref="B40">
    <cfRule type="expression" dxfId="455" priority="483" stopIfTrue="1">
      <formula>COUNTA($A40)</formula>
    </cfRule>
  </conditionalFormatting>
  <conditionalFormatting sqref="E47">
    <cfRule type="expression" dxfId="454" priority="411" stopIfTrue="1">
      <formula>COUNTA($A47)</formula>
    </cfRule>
  </conditionalFormatting>
  <conditionalFormatting sqref="C40">
    <cfRule type="expression" dxfId="453" priority="479" stopIfTrue="1">
      <formula>COUNTA($A40)</formula>
    </cfRule>
  </conditionalFormatting>
  <conditionalFormatting sqref="D40">
    <cfRule type="expression" dxfId="452" priority="478" stopIfTrue="1">
      <formula>COUNTA($A40)</formula>
    </cfRule>
  </conditionalFormatting>
  <conditionalFormatting sqref="D40">
    <cfRule type="expression" dxfId="451" priority="477" stopIfTrue="1">
      <formula>COUNTA($A40)</formula>
    </cfRule>
  </conditionalFormatting>
  <conditionalFormatting sqref="J40">
    <cfRule type="expression" dxfId="450" priority="476" stopIfTrue="1">
      <formula>COUNTA($A40)</formula>
    </cfRule>
  </conditionalFormatting>
  <conditionalFormatting sqref="J40">
    <cfRule type="expression" dxfId="449" priority="475" stopIfTrue="1">
      <formula>COUNTA($A40)</formula>
    </cfRule>
  </conditionalFormatting>
  <conditionalFormatting sqref="J40">
    <cfRule type="expression" dxfId="448" priority="474" stopIfTrue="1">
      <formula>COUNTA($A40)</formula>
    </cfRule>
  </conditionalFormatting>
  <conditionalFormatting sqref="J40">
    <cfRule type="expression" dxfId="447" priority="473" stopIfTrue="1">
      <formula>COUNTA($A40)</formula>
    </cfRule>
  </conditionalFormatting>
  <conditionalFormatting sqref="J40">
    <cfRule type="expression" dxfId="446" priority="472" stopIfTrue="1">
      <formula>COUNTA($A40)</formula>
    </cfRule>
  </conditionalFormatting>
  <conditionalFormatting sqref="M45:S45 E45 B45 G45">
    <cfRule type="expression" dxfId="445" priority="471" stopIfTrue="1">
      <formula>COUNTA($A45)</formula>
    </cfRule>
  </conditionalFormatting>
  <conditionalFormatting sqref="E45">
    <cfRule type="expression" dxfId="444" priority="470" stopIfTrue="1">
      <formula>COUNTA($A45)</formula>
    </cfRule>
  </conditionalFormatting>
  <conditionalFormatting sqref="P45">
    <cfRule type="expression" dxfId="443" priority="469" stopIfTrue="1">
      <formula>COUNTA($A45)</formula>
    </cfRule>
  </conditionalFormatting>
  <conditionalFormatting sqref="B45">
    <cfRule type="expression" dxfId="442" priority="468" stopIfTrue="1">
      <formula>COUNTA($A45)</formula>
    </cfRule>
  </conditionalFormatting>
  <conditionalFormatting sqref="A45 M45:O45 J45 C45:D45">
    <cfRule type="expression" dxfId="441" priority="467" stopIfTrue="1">
      <formula>COUNTA($A45)</formula>
    </cfRule>
  </conditionalFormatting>
  <conditionalFormatting sqref="K45">
    <cfRule type="expression" dxfId="440" priority="466" stopIfTrue="1">
      <formula>COUNTA($A45)</formula>
    </cfRule>
  </conditionalFormatting>
  <conditionalFormatting sqref="G45">
    <cfRule type="expression" dxfId="439" priority="465" stopIfTrue="1">
      <formula>COUNTA($A45)</formula>
    </cfRule>
  </conditionalFormatting>
  <conditionalFormatting sqref="R45">
    <cfRule type="expression" dxfId="438" priority="464" stopIfTrue="1">
      <formula>COUNTA($A45)</formula>
    </cfRule>
  </conditionalFormatting>
  <conditionalFormatting sqref="U36">
    <cfRule type="expression" dxfId="437" priority="394" stopIfTrue="1">
      <formula>COUNTA($A36)</formula>
    </cfRule>
  </conditionalFormatting>
  <conditionalFormatting sqref="J45:K45">
    <cfRule type="expression" dxfId="436" priority="462" stopIfTrue="1">
      <formula>COUNTA($A45)</formula>
    </cfRule>
  </conditionalFormatting>
  <conditionalFormatting sqref="A45 J45:K45 C45:E45">
    <cfRule type="expression" dxfId="435" priority="457" stopIfTrue="1">
      <formula>COUNTA($A45)</formula>
    </cfRule>
  </conditionalFormatting>
  <conditionalFormatting sqref="B45">
    <cfRule type="expression" dxfId="434" priority="456" stopIfTrue="1">
      <formula>COUNTA($A45)</formula>
    </cfRule>
  </conditionalFormatting>
  <conditionalFormatting sqref="U21">
    <cfRule type="expression" dxfId="433" priority="386" stopIfTrue="1">
      <formula>COUNTA($A21)</formula>
    </cfRule>
  </conditionalFormatting>
  <conditionalFormatting sqref="B45:E45 G45 J45:K45">
    <cfRule type="expression" dxfId="432" priority="454" stopIfTrue="1">
      <formula>COUNTA($A45)</formula>
    </cfRule>
  </conditionalFormatting>
  <conditionalFormatting sqref="B45">
    <cfRule type="expression" dxfId="431" priority="453" stopIfTrue="1">
      <formula>COUNTA($A45)</formula>
    </cfRule>
  </conditionalFormatting>
  <conditionalFormatting sqref="U18">
    <cfRule type="expression" dxfId="430" priority="382" stopIfTrue="1">
      <formula>COUNTA($A18)</formula>
    </cfRule>
  </conditionalFormatting>
  <conditionalFormatting sqref="F38 F48:F49">
    <cfRule type="expression" dxfId="429" priority="381" stopIfTrue="1">
      <formula>COUNTA($A38)</formula>
    </cfRule>
  </conditionalFormatting>
  <conditionalFormatting sqref="E46:E47 B46:B47 G46:G47">
    <cfRule type="expression" dxfId="428" priority="449" stopIfTrue="1">
      <formula>COUNTA($A46)</formula>
    </cfRule>
  </conditionalFormatting>
  <conditionalFormatting sqref="E46:E47">
    <cfRule type="expression" dxfId="427" priority="448" stopIfTrue="1">
      <formula>COUNTA($A46)</formula>
    </cfRule>
  </conditionalFormatting>
  <conditionalFormatting sqref="B46:B47">
    <cfRule type="expression" dxfId="426" priority="447" stopIfTrue="1">
      <formula>COUNTA($A46)</formula>
    </cfRule>
  </conditionalFormatting>
  <conditionalFormatting sqref="A46:A47 J46:J47 C46:D47">
    <cfRule type="expression" dxfId="425" priority="446" stopIfTrue="1">
      <formula>COUNTA($A46)</formula>
    </cfRule>
  </conditionalFormatting>
  <conditionalFormatting sqref="K46:K47">
    <cfRule type="expression" dxfId="424" priority="445" stopIfTrue="1">
      <formula>COUNTA($A46)</formula>
    </cfRule>
  </conditionalFormatting>
  <conditionalFormatting sqref="G46:G47">
    <cfRule type="expression" dxfId="423" priority="444" stopIfTrue="1">
      <formula>COUNTA($A46)</formula>
    </cfRule>
  </conditionalFormatting>
  <conditionalFormatting sqref="F38 F48:F49">
    <cfRule type="expression" dxfId="422" priority="374" stopIfTrue="1">
      <formula>COUNTA($A38)</formula>
    </cfRule>
  </conditionalFormatting>
  <conditionalFormatting sqref="J46:K47">
    <cfRule type="expression" dxfId="421" priority="442" stopIfTrue="1">
      <formula>COUNTA($A46)</formula>
    </cfRule>
  </conditionalFormatting>
  <conditionalFormatting sqref="F38 F48:F49">
    <cfRule type="expression" dxfId="420" priority="372" stopIfTrue="1">
      <formula>COUNTA($A38)</formula>
    </cfRule>
  </conditionalFormatting>
  <conditionalFormatting sqref="F38 F48:F49">
    <cfRule type="expression" dxfId="419" priority="371" stopIfTrue="1">
      <formula>COUNTA($A38)</formula>
    </cfRule>
  </conditionalFormatting>
  <conditionalFormatting sqref="F38 F48:F49">
    <cfRule type="expression" dxfId="418" priority="370" stopIfTrue="1">
      <formula>COUNTA($A38)</formula>
    </cfRule>
  </conditionalFormatting>
  <conditionalFormatting sqref="F38 F48:F49">
    <cfRule type="expression" dxfId="417" priority="369" stopIfTrue="1">
      <formula>COUNTA($A38)</formula>
    </cfRule>
  </conditionalFormatting>
  <conditionalFormatting sqref="E46:E47">
    <cfRule type="expression" dxfId="416" priority="437" stopIfTrue="1">
      <formula>COUNTA($A46)</formula>
    </cfRule>
  </conditionalFormatting>
  <conditionalFormatting sqref="K46:K47">
    <cfRule type="expression" dxfId="415" priority="436" stopIfTrue="1">
      <formula>COUNTA($A46)</formula>
    </cfRule>
  </conditionalFormatting>
  <conditionalFormatting sqref="A46:A47 J46:J47 C46:D47">
    <cfRule type="expression" dxfId="414" priority="435" stopIfTrue="1">
      <formula>COUNTA($A46)</formula>
    </cfRule>
  </conditionalFormatting>
  <conditionalFormatting sqref="B46:B47">
    <cfRule type="expression" dxfId="413" priority="434" stopIfTrue="1">
      <formula>COUNTA($A46)</formula>
    </cfRule>
  </conditionalFormatting>
  <conditionalFormatting sqref="F38 F48:F49">
    <cfRule type="expression" dxfId="412" priority="364" stopIfTrue="1">
      <formula>COUNTA($A38)</formula>
    </cfRule>
  </conditionalFormatting>
  <conditionalFormatting sqref="E46:E47 B46:B47 G46:G47">
    <cfRule type="expression" dxfId="411" priority="432" stopIfTrue="1">
      <formula>COUNTA($A46)</formula>
    </cfRule>
  </conditionalFormatting>
  <conditionalFormatting sqref="K46:K47">
    <cfRule type="expression" dxfId="410" priority="431" stopIfTrue="1">
      <formula>COUNTA($A46)</formula>
    </cfRule>
  </conditionalFormatting>
  <conditionalFormatting sqref="J46:J47 C46:D47">
    <cfRule type="expression" dxfId="409" priority="430" stopIfTrue="1">
      <formula>COUNTA($A46)</formula>
    </cfRule>
  </conditionalFormatting>
  <conditionalFormatting sqref="B46:B47">
    <cfRule type="expression" dxfId="408" priority="429" stopIfTrue="1">
      <formula>COUNTA($A46)</formula>
    </cfRule>
  </conditionalFormatting>
  <conditionalFormatting sqref="F38 F48:F49">
    <cfRule type="expression" dxfId="407" priority="359" stopIfTrue="1">
      <formula>COUNTA($A38)</formula>
    </cfRule>
  </conditionalFormatting>
  <conditionalFormatting sqref="F38 F48:F49">
    <cfRule type="expression" dxfId="406" priority="358" stopIfTrue="1">
      <formula>COUNTA($A38)</formula>
    </cfRule>
  </conditionalFormatting>
  <conditionalFormatting sqref="F38 F48:F49">
    <cfRule type="expression" dxfId="405" priority="357" stopIfTrue="1">
      <formula>COUNTA($A38)</formula>
    </cfRule>
  </conditionalFormatting>
  <conditionalFormatting sqref="E47 M47:S47 B47 G47">
    <cfRule type="expression" dxfId="404" priority="425" stopIfTrue="1">
      <formula>COUNTA($A47)</formula>
    </cfRule>
  </conditionalFormatting>
  <conditionalFormatting sqref="E47">
    <cfRule type="expression" dxfId="403" priority="424" stopIfTrue="1">
      <formula>COUNTA($A47)</formula>
    </cfRule>
  </conditionalFormatting>
  <conditionalFormatting sqref="P47">
    <cfRule type="expression" dxfId="402" priority="423" stopIfTrue="1">
      <formula>COUNTA($A47)</formula>
    </cfRule>
  </conditionalFormatting>
  <conditionalFormatting sqref="B47">
    <cfRule type="expression" dxfId="401" priority="422" stopIfTrue="1">
      <formula>COUNTA($A47)</formula>
    </cfRule>
  </conditionalFormatting>
  <conditionalFormatting sqref="A47 M47:O47 J47 C47:D47">
    <cfRule type="expression" dxfId="400" priority="421" stopIfTrue="1">
      <formula>COUNTA($A47)</formula>
    </cfRule>
  </conditionalFormatting>
  <conditionalFormatting sqref="F38 F48:F49">
    <cfRule type="expression" dxfId="399" priority="348" stopIfTrue="1">
      <formula>COUNTA($A38)</formula>
    </cfRule>
  </conditionalFormatting>
  <conditionalFormatting sqref="F54:F60">
    <cfRule type="expression" dxfId="398" priority="346" stopIfTrue="1">
      <formula>COUNTA($A54)</formula>
    </cfRule>
  </conditionalFormatting>
  <conditionalFormatting sqref="F54:F60">
    <cfRule type="expression" dxfId="397" priority="345" stopIfTrue="1">
      <formula>COUNTA($A54)</formula>
    </cfRule>
  </conditionalFormatting>
  <conditionalFormatting sqref="F54:F60">
    <cfRule type="expression" dxfId="396" priority="344" stopIfTrue="1">
      <formula>COUNTA($A54)</formula>
    </cfRule>
  </conditionalFormatting>
  <conditionalFormatting sqref="F54:F60">
    <cfRule type="expression" dxfId="395" priority="343" stopIfTrue="1">
      <formula>COUNTA($A54)</formula>
    </cfRule>
  </conditionalFormatting>
  <conditionalFormatting sqref="K47">
    <cfRule type="expression" dxfId="394" priority="410" stopIfTrue="1">
      <formula>COUNTA($A47)</formula>
    </cfRule>
  </conditionalFormatting>
  <conditionalFormatting sqref="A47 J47 C47:D47">
    <cfRule type="expression" dxfId="393" priority="409" stopIfTrue="1">
      <formula>COUNTA($A47)</formula>
    </cfRule>
  </conditionalFormatting>
  <conditionalFormatting sqref="B47">
    <cfRule type="expression" dxfId="392" priority="407" stopIfTrue="1">
      <formula>COUNTA($A47)</formula>
    </cfRule>
  </conditionalFormatting>
  <conditionalFormatting sqref="F54:F60">
    <cfRule type="expression" dxfId="391" priority="337" stopIfTrue="1">
      <formula>COUNTA($A54)</formula>
    </cfRule>
  </conditionalFormatting>
  <conditionalFormatting sqref="E47 B47 G47">
    <cfRule type="expression" dxfId="390" priority="405" stopIfTrue="1">
      <formula>COUNTA($A47)</formula>
    </cfRule>
  </conditionalFormatting>
  <conditionalFormatting sqref="K47">
    <cfRule type="expression" dxfId="389" priority="404" stopIfTrue="1">
      <formula>COUNTA($A47)</formula>
    </cfRule>
  </conditionalFormatting>
  <conditionalFormatting sqref="J47 C47:D47">
    <cfRule type="expression" dxfId="388" priority="403" stopIfTrue="1">
      <formula>COUNTA($A47)</formula>
    </cfRule>
  </conditionalFormatting>
  <conditionalFormatting sqref="B47">
    <cfRule type="expression" dxfId="387" priority="402" stopIfTrue="1">
      <formula>COUNTA($A47)</formula>
    </cfRule>
  </conditionalFormatting>
  <conditionalFormatting sqref="F54:F60">
    <cfRule type="expression" dxfId="386" priority="332" stopIfTrue="1">
      <formula>COUNTA($A54)</formula>
    </cfRule>
  </conditionalFormatting>
  <conditionalFormatting sqref="F54:F60">
    <cfRule type="expression" dxfId="385" priority="331" stopIfTrue="1">
      <formula>COUNTA($A54)</formula>
    </cfRule>
  </conditionalFormatting>
  <conditionalFormatting sqref="F54:F60">
    <cfRule type="expression" dxfId="384" priority="330" stopIfTrue="1">
      <formula>COUNTA($A54)</formula>
    </cfRule>
  </conditionalFormatting>
  <conditionalFormatting sqref="U56">
    <cfRule type="expression" dxfId="383" priority="963" stopIfTrue="1">
      <formula>COUNTA($A52)</formula>
    </cfRule>
  </conditionalFormatting>
  <conditionalFormatting sqref="U37">
    <cfRule type="expression" dxfId="382" priority="398" stopIfTrue="1">
      <formula>COUNTA($A37)</formula>
    </cfRule>
  </conditionalFormatting>
  <conditionalFormatting sqref="U16 U19:U24 U29:U35">
    <cfRule type="expression" dxfId="381" priority="397" stopIfTrue="1">
      <formula>COUNTA($A16)</formula>
    </cfRule>
  </conditionalFormatting>
  <conditionalFormatting sqref="F54:F60">
    <cfRule type="expression" dxfId="380" priority="322" stopIfTrue="1">
      <formula>COUNTA($A54)</formula>
    </cfRule>
  </conditionalFormatting>
  <conditionalFormatting sqref="U56:U57">
    <cfRule type="expression" dxfId="379" priority="395" stopIfTrue="1">
      <formula>COUNTA($A54)</formula>
    </cfRule>
  </conditionalFormatting>
  <conditionalFormatting sqref="F54:F60">
    <cfRule type="expression" dxfId="378" priority="319" stopIfTrue="1">
      <formula>COUNTA($A54)</formula>
    </cfRule>
  </conditionalFormatting>
  <conditionalFormatting sqref="U65:U66">
    <cfRule type="expression" dxfId="377" priority="392" stopIfTrue="1">
      <formula>COUNTA($A63)</formula>
    </cfRule>
  </conditionalFormatting>
  <conditionalFormatting sqref="U63:U64">
    <cfRule type="expression" dxfId="376" priority="391" stopIfTrue="1">
      <formula>COUNTA($A61)</formula>
    </cfRule>
  </conditionalFormatting>
  <conditionalFormatting sqref="U62">
    <cfRule type="expression" dxfId="375" priority="390" stopIfTrue="1">
      <formula>COUNTA($A60)</formula>
    </cfRule>
  </conditionalFormatting>
  <conditionalFormatting sqref="U54:U55">
    <cfRule type="expression" dxfId="374" priority="389" stopIfTrue="1">
      <formula>COUNTA($A52)</formula>
    </cfRule>
  </conditionalFormatting>
  <conditionalFormatting sqref="U58">
    <cfRule type="expression" dxfId="373" priority="388" stopIfTrue="1">
      <formula>COUNTA($A56)</formula>
    </cfRule>
  </conditionalFormatting>
  <conditionalFormatting sqref="U17">
    <cfRule type="expression" dxfId="372" priority="387" stopIfTrue="1">
      <formula>COUNTA($A17)</formula>
    </cfRule>
  </conditionalFormatting>
  <conditionalFormatting sqref="U21">
    <cfRule type="expression" dxfId="371" priority="385" stopIfTrue="1">
      <formula>COUNTA($A21)</formula>
    </cfRule>
  </conditionalFormatting>
  <conditionalFormatting sqref="U53">
    <cfRule type="expression" dxfId="370" priority="384" stopIfTrue="1">
      <formula>COUNTA($A51)</formula>
    </cfRule>
  </conditionalFormatting>
  <conditionalFormatting sqref="U61">
    <cfRule type="expression" dxfId="369" priority="383" stopIfTrue="1">
      <formula>COUNTA($A59)</formula>
    </cfRule>
  </conditionalFormatting>
  <conditionalFormatting sqref="U52:U71">
    <cfRule type="expression" dxfId="368" priority="965" stopIfTrue="1">
      <formula>COUNTA($A49)</formula>
    </cfRule>
  </conditionalFormatting>
  <conditionalFormatting sqref="F38 F48:F49">
    <cfRule type="expression" dxfId="367" priority="380" stopIfTrue="1">
      <formula>COUNTA($A38)</formula>
    </cfRule>
  </conditionalFormatting>
  <conditionalFormatting sqref="F38 F48:F49">
    <cfRule type="expression" dxfId="366" priority="379" stopIfTrue="1">
      <formula>COUNTA($A38)</formula>
    </cfRule>
  </conditionalFormatting>
  <conditionalFormatting sqref="F38 F48:F49">
    <cfRule type="expression" dxfId="365" priority="378" stopIfTrue="1">
      <formula>COUNTA($A38)</formula>
    </cfRule>
  </conditionalFormatting>
  <conditionalFormatting sqref="F38 F48:F49">
    <cfRule type="expression" dxfId="364" priority="377" stopIfTrue="1">
      <formula>COUNTA($A38)</formula>
    </cfRule>
  </conditionalFormatting>
  <conditionalFormatting sqref="F38 F48:F49">
    <cfRule type="expression" dxfId="363" priority="376" stopIfTrue="1">
      <formula>COUNTA($A38)</formula>
    </cfRule>
  </conditionalFormatting>
  <conditionalFormatting sqref="F38 F48:F49">
    <cfRule type="expression" dxfId="362" priority="375" stopIfTrue="1">
      <formula>COUNTA($A38)</formula>
    </cfRule>
  </conditionalFormatting>
  <conditionalFormatting sqref="F38 F48:F49">
    <cfRule type="expression" dxfId="361" priority="373" stopIfTrue="1">
      <formula>COUNTA($A38)</formula>
    </cfRule>
  </conditionalFormatting>
  <conditionalFormatting sqref="F38 F48:F49">
    <cfRule type="expression" dxfId="360" priority="368" stopIfTrue="1">
      <formula>COUNTA($A38)</formula>
    </cfRule>
  </conditionalFormatting>
  <conditionalFormatting sqref="F38 F48:F49">
    <cfRule type="expression" dxfId="359" priority="367" stopIfTrue="1">
      <formula>COUNTA($A38)</formula>
    </cfRule>
  </conditionalFormatting>
  <conditionalFormatting sqref="F38 F48:F49">
    <cfRule type="expression" dxfId="358" priority="366" stopIfTrue="1">
      <formula>COUNTA($A38)</formula>
    </cfRule>
  </conditionalFormatting>
  <conditionalFormatting sqref="F38 F48:F49">
    <cfRule type="expression" dxfId="357" priority="365" stopIfTrue="1">
      <formula>COUNTA($A38)</formula>
    </cfRule>
  </conditionalFormatting>
  <conditionalFormatting sqref="F38 F48:F49">
    <cfRule type="expression" dxfId="356" priority="363" stopIfTrue="1">
      <formula>COUNTA($A38)</formula>
    </cfRule>
  </conditionalFormatting>
  <conditionalFormatting sqref="F38 F48:F49">
    <cfRule type="expression" dxfId="355" priority="362" stopIfTrue="1">
      <formula>COUNTA($A38)</formula>
    </cfRule>
  </conditionalFormatting>
  <conditionalFormatting sqref="F38 F48:F49">
    <cfRule type="expression" dxfId="354" priority="361" stopIfTrue="1">
      <formula>COUNTA($A38)</formula>
    </cfRule>
  </conditionalFormatting>
  <conditionalFormatting sqref="F38 F48:F49">
    <cfRule type="expression" dxfId="353" priority="360" stopIfTrue="1">
      <formula>COUNTA($A38)</formula>
    </cfRule>
  </conditionalFormatting>
  <conditionalFormatting sqref="F38 F48:F49">
    <cfRule type="expression" dxfId="352" priority="356" stopIfTrue="1">
      <formula>COUNTA($A38)</formula>
    </cfRule>
  </conditionalFormatting>
  <conditionalFormatting sqref="F38 F48:F49">
    <cfRule type="expression" dxfId="351" priority="355" stopIfTrue="1">
      <formula>COUNTA($A38)</formula>
    </cfRule>
  </conditionalFormatting>
  <conditionalFormatting sqref="F38 F48:F49">
    <cfRule type="expression" dxfId="350" priority="354" stopIfTrue="1">
      <formula>COUNTA($A38)</formula>
    </cfRule>
  </conditionalFormatting>
  <conditionalFormatting sqref="F38 F48:F49">
    <cfRule type="expression" dxfId="349" priority="353" stopIfTrue="1">
      <formula>COUNTA($A38)</formula>
    </cfRule>
  </conditionalFormatting>
  <conditionalFormatting sqref="F38 F48:F49">
    <cfRule type="expression" dxfId="348" priority="352" stopIfTrue="1">
      <formula>COUNTA($A38)</formula>
    </cfRule>
  </conditionalFormatting>
  <conditionalFormatting sqref="F38 F48:F49">
    <cfRule type="expression" dxfId="347" priority="351" stopIfTrue="1">
      <formula>COUNTA($A38)</formula>
    </cfRule>
  </conditionalFormatting>
  <conditionalFormatting sqref="F38 F48:F49">
    <cfRule type="expression" dxfId="346" priority="350" stopIfTrue="1">
      <formula>COUNTA($A38)</formula>
    </cfRule>
  </conditionalFormatting>
  <conditionalFormatting sqref="F38 F48:F49">
    <cfRule type="expression" dxfId="345" priority="349" stopIfTrue="1">
      <formula>COUNTA($A38)</formula>
    </cfRule>
  </conditionalFormatting>
  <conditionalFormatting sqref="F38 F48:F49">
    <cfRule type="expression" dxfId="344" priority="347" stopIfTrue="1">
      <formula>COUNTA($A38)</formula>
    </cfRule>
  </conditionalFormatting>
  <conditionalFormatting sqref="F54:F60">
    <cfRule type="expression" dxfId="343" priority="342" stopIfTrue="1">
      <formula>COUNTA($A54)</formula>
    </cfRule>
  </conditionalFormatting>
  <conditionalFormatting sqref="F54:F60">
    <cfRule type="expression" dxfId="342" priority="341" stopIfTrue="1">
      <formula>COUNTA($A54)</formula>
    </cfRule>
  </conditionalFormatting>
  <conditionalFormatting sqref="F54:F60">
    <cfRule type="expression" dxfId="341" priority="340" stopIfTrue="1">
      <formula>COUNTA($A54)</formula>
    </cfRule>
  </conditionalFormatting>
  <conditionalFormatting sqref="F54:F60">
    <cfRule type="expression" dxfId="340" priority="339" stopIfTrue="1">
      <formula>COUNTA($A54)</formula>
    </cfRule>
  </conditionalFormatting>
  <conditionalFormatting sqref="F54:F60">
    <cfRule type="expression" dxfId="339" priority="338" stopIfTrue="1">
      <formula>COUNTA($A54)</formula>
    </cfRule>
  </conditionalFormatting>
  <conditionalFormatting sqref="F54:F60">
    <cfRule type="expression" dxfId="338" priority="336" stopIfTrue="1">
      <formula>COUNTA($A54)</formula>
    </cfRule>
  </conditionalFormatting>
  <conditionalFormatting sqref="F54:F60">
    <cfRule type="expression" dxfId="337" priority="335" stopIfTrue="1">
      <formula>COUNTA($A54)</formula>
    </cfRule>
  </conditionalFormatting>
  <conditionalFormatting sqref="F54:F60">
    <cfRule type="expression" dxfId="336" priority="334" stopIfTrue="1">
      <formula>COUNTA($A54)</formula>
    </cfRule>
  </conditionalFormatting>
  <conditionalFormatting sqref="F54:F60">
    <cfRule type="expression" dxfId="335" priority="333" stopIfTrue="1">
      <formula>COUNTA($A54)</formula>
    </cfRule>
  </conditionalFormatting>
  <conditionalFormatting sqref="F54:F60">
    <cfRule type="expression" dxfId="334" priority="329" stopIfTrue="1">
      <formula>COUNTA($A54)</formula>
    </cfRule>
  </conditionalFormatting>
  <conditionalFormatting sqref="F54:F60">
    <cfRule type="expression" dxfId="333" priority="328" stopIfTrue="1">
      <formula>COUNTA($A54)</formula>
    </cfRule>
  </conditionalFormatting>
  <conditionalFormatting sqref="F54:F60">
    <cfRule type="expression" dxfId="332" priority="327" stopIfTrue="1">
      <formula>COUNTA($A54)</formula>
    </cfRule>
  </conditionalFormatting>
  <conditionalFormatting sqref="F54:F60">
    <cfRule type="expression" dxfId="331" priority="326" stopIfTrue="1">
      <formula>COUNTA($A54)</formula>
    </cfRule>
  </conditionalFormatting>
  <conditionalFormatting sqref="F54:F60">
    <cfRule type="expression" dxfId="330" priority="325" stopIfTrue="1">
      <formula>COUNTA($A54)</formula>
    </cfRule>
  </conditionalFormatting>
  <conditionalFormatting sqref="F54:F60">
    <cfRule type="expression" dxfId="329" priority="324" stopIfTrue="1">
      <formula>COUNTA($A54)</formula>
    </cfRule>
  </conditionalFormatting>
  <conditionalFormatting sqref="F54:F60">
    <cfRule type="expression" dxfId="328" priority="323" stopIfTrue="1">
      <formula>COUNTA($A54)</formula>
    </cfRule>
  </conditionalFormatting>
  <conditionalFormatting sqref="F54:F60">
    <cfRule type="expression" dxfId="327" priority="321" stopIfTrue="1">
      <formula>COUNTA($A54)</formula>
    </cfRule>
  </conditionalFormatting>
  <conditionalFormatting sqref="F54:F60">
    <cfRule type="expression" dxfId="326" priority="320" stopIfTrue="1">
      <formula>COUNTA($A54)</formula>
    </cfRule>
  </conditionalFormatting>
  <conditionalFormatting sqref="F54:F60">
    <cfRule type="expression" dxfId="325" priority="318" stopIfTrue="1">
      <formula>COUNTA($A54)</formula>
    </cfRule>
  </conditionalFormatting>
  <conditionalFormatting sqref="F54:F60">
    <cfRule type="expression" dxfId="324" priority="317" stopIfTrue="1">
      <formula>COUNTA($A54)</formula>
    </cfRule>
  </conditionalFormatting>
  <conditionalFormatting sqref="F54:F60">
    <cfRule type="expression" dxfId="323" priority="316" stopIfTrue="1">
      <formula>COUNTA($A54)</formula>
    </cfRule>
  </conditionalFormatting>
  <conditionalFormatting sqref="F54:F60">
    <cfRule type="expression" dxfId="322" priority="315" stopIfTrue="1">
      <formula>COUNTA($A54)</formula>
    </cfRule>
  </conditionalFormatting>
  <conditionalFormatting sqref="F54:F60">
    <cfRule type="expression" dxfId="321" priority="314" stopIfTrue="1">
      <formula>COUNTA($A54)</formula>
    </cfRule>
  </conditionalFormatting>
  <conditionalFormatting sqref="F54:F60">
    <cfRule type="expression" dxfId="320" priority="313" stopIfTrue="1">
      <formula>COUNTA($A54)</formula>
    </cfRule>
  </conditionalFormatting>
  <conditionalFormatting sqref="F54:F60">
    <cfRule type="expression" dxfId="319" priority="312" stopIfTrue="1">
      <formula>COUNTA($A54)</formula>
    </cfRule>
  </conditionalFormatting>
  <conditionalFormatting sqref="F54:F60">
    <cfRule type="expression" dxfId="318" priority="311" stopIfTrue="1">
      <formula>COUNTA($A54)</formula>
    </cfRule>
  </conditionalFormatting>
  <conditionalFormatting sqref="F62:F66">
    <cfRule type="expression" dxfId="317" priority="310" stopIfTrue="1">
      <formula>COUNTA($A62)</formula>
    </cfRule>
  </conditionalFormatting>
  <conditionalFormatting sqref="F62:F66">
    <cfRule type="expression" dxfId="316" priority="309" stopIfTrue="1">
      <formula>COUNTA($A62)</formula>
    </cfRule>
  </conditionalFormatting>
  <conditionalFormatting sqref="F62:F66">
    <cfRule type="expression" dxfId="315" priority="308" stopIfTrue="1">
      <formula>COUNTA($A62)</formula>
    </cfRule>
  </conditionalFormatting>
  <conditionalFormatting sqref="F62:F66">
    <cfRule type="expression" dxfId="314" priority="307" stopIfTrue="1">
      <formula>COUNTA($A62)</formula>
    </cfRule>
  </conditionalFormatting>
  <conditionalFormatting sqref="F62:F66">
    <cfRule type="expression" dxfId="313" priority="306" stopIfTrue="1">
      <formula>COUNTA($A62)</formula>
    </cfRule>
  </conditionalFormatting>
  <conditionalFormatting sqref="F62:F66">
    <cfRule type="expression" dxfId="312" priority="305" stopIfTrue="1">
      <formula>COUNTA($A62)</formula>
    </cfRule>
  </conditionalFormatting>
  <conditionalFormatting sqref="F62:F66">
    <cfRule type="expression" dxfId="311" priority="304" stopIfTrue="1">
      <formula>COUNTA($A62)</formula>
    </cfRule>
  </conditionalFormatting>
  <conditionalFormatting sqref="F62:F66">
    <cfRule type="expression" dxfId="310" priority="303" stopIfTrue="1">
      <formula>COUNTA($A62)</formula>
    </cfRule>
  </conditionalFormatting>
  <conditionalFormatting sqref="F62:F66">
    <cfRule type="expression" dxfId="309" priority="302" stopIfTrue="1">
      <formula>COUNTA($A62)</formula>
    </cfRule>
  </conditionalFormatting>
  <conditionalFormatting sqref="F62:F66">
    <cfRule type="expression" dxfId="308" priority="301" stopIfTrue="1">
      <formula>COUNTA($A62)</formula>
    </cfRule>
  </conditionalFormatting>
  <conditionalFormatting sqref="F62:F66">
    <cfRule type="expression" dxfId="307" priority="300" stopIfTrue="1">
      <formula>COUNTA($A62)</formula>
    </cfRule>
  </conditionalFormatting>
  <conditionalFormatting sqref="F62:F66">
    <cfRule type="expression" dxfId="306" priority="299" stopIfTrue="1">
      <formula>COUNTA($A62)</formula>
    </cfRule>
  </conditionalFormatting>
  <conditionalFormatting sqref="F62:F66">
    <cfRule type="expression" dxfId="305" priority="298" stopIfTrue="1">
      <formula>COUNTA($A62)</formula>
    </cfRule>
  </conditionalFormatting>
  <conditionalFormatting sqref="F62:F66">
    <cfRule type="expression" dxfId="304" priority="297" stopIfTrue="1">
      <formula>COUNTA($A62)</formula>
    </cfRule>
  </conditionalFormatting>
  <conditionalFormatting sqref="F62:F66">
    <cfRule type="expression" dxfId="303" priority="296" stopIfTrue="1">
      <formula>COUNTA($A62)</formula>
    </cfRule>
  </conditionalFormatting>
  <conditionalFormatting sqref="F62:F66">
    <cfRule type="expression" dxfId="302" priority="295" stopIfTrue="1">
      <formula>COUNTA($A62)</formula>
    </cfRule>
  </conditionalFormatting>
  <conditionalFormatting sqref="F62:F66">
    <cfRule type="expression" dxfId="301" priority="294" stopIfTrue="1">
      <formula>COUNTA($A62)</formula>
    </cfRule>
  </conditionalFormatting>
  <conditionalFormatting sqref="F62:F66">
    <cfRule type="expression" dxfId="300" priority="293" stopIfTrue="1">
      <formula>COUNTA($A62)</formula>
    </cfRule>
  </conditionalFormatting>
  <conditionalFormatting sqref="F62:F66">
    <cfRule type="expression" dxfId="299" priority="292" stopIfTrue="1">
      <formula>COUNTA($A62)</formula>
    </cfRule>
  </conditionalFormatting>
  <conditionalFormatting sqref="F62:F66">
    <cfRule type="expression" dxfId="298" priority="291" stopIfTrue="1">
      <formula>COUNTA($A62)</formula>
    </cfRule>
  </conditionalFormatting>
  <conditionalFormatting sqref="F62:F66">
    <cfRule type="expression" dxfId="297" priority="290" stopIfTrue="1">
      <formula>COUNTA($A62)</formula>
    </cfRule>
  </conditionalFormatting>
  <conditionalFormatting sqref="F62:F66">
    <cfRule type="expression" dxfId="296" priority="289" stopIfTrue="1">
      <formula>COUNTA($A62)</formula>
    </cfRule>
  </conditionalFormatting>
  <conditionalFormatting sqref="F62:F66">
    <cfRule type="expression" dxfId="295" priority="288" stopIfTrue="1">
      <formula>COUNTA($A62)</formula>
    </cfRule>
  </conditionalFormatting>
  <conditionalFormatting sqref="F62:F66">
    <cfRule type="expression" dxfId="294" priority="287" stopIfTrue="1">
      <formula>COUNTA($A62)</formula>
    </cfRule>
  </conditionalFormatting>
  <conditionalFormatting sqref="F62:F66">
    <cfRule type="expression" dxfId="293" priority="286" stopIfTrue="1">
      <formula>COUNTA($A62)</formula>
    </cfRule>
  </conditionalFormatting>
  <conditionalFormatting sqref="F62:F66">
    <cfRule type="expression" dxfId="292" priority="285" stopIfTrue="1">
      <formula>COUNTA($A62)</formula>
    </cfRule>
  </conditionalFormatting>
  <conditionalFormatting sqref="F62:F66">
    <cfRule type="expression" dxfId="291" priority="284" stopIfTrue="1">
      <formula>COUNTA($A62)</formula>
    </cfRule>
  </conditionalFormatting>
  <conditionalFormatting sqref="F62:F66">
    <cfRule type="expression" dxfId="290" priority="283" stopIfTrue="1">
      <formula>COUNTA($A62)</formula>
    </cfRule>
  </conditionalFormatting>
  <conditionalFormatting sqref="F62:F66">
    <cfRule type="expression" dxfId="289" priority="282" stopIfTrue="1">
      <formula>COUNTA($A62)</formula>
    </cfRule>
  </conditionalFormatting>
  <conditionalFormatting sqref="F62:F66">
    <cfRule type="expression" dxfId="288" priority="281" stopIfTrue="1">
      <formula>COUNTA($A62)</formula>
    </cfRule>
  </conditionalFormatting>
  <conditionalFormatting sqref="F62:F66">
    <cfRule type="expression" dxfId="287" priority="280" stopIfTrue="1">
      <formula>COUNTA($A62)</formula>
    </cfRule>
  </conditionalFormatting>
  <conditionalFormatting sqref="F62:F66">
    <cfRule type="expression" dxfId="286" priority="279" stopIfTrue="1">
      <formula>COUNTA($A62)</formula>
    </cfRule>
  </conditionalFormatting>
  <conditionalFormatting sqref="F62:F66">
    <cfRule type="expression" dxfId="285" priority="278" stopIfTrue="1">
      <formula>COUNTA($A62)</formula>
    </cfRule>
  </conditionalFormatting>
  <conditionalFormatting sqref="F62:F66">
    <cfRule type="expression" dxfId="284" priority="277" stopIfTrue="1">
      <formula>COUNTA($A62)</formula>
    </cfRule>
  </conditionalFormatting>
  <conditionalFormatting sqref="F62:F66">
    <cfRule type="expression" dxfId="283" priority="276" stopIfTrue="1">
      <formula>COUNTA($A62)</formula>
    </cfRule>
  </conditionalFormatting>
  <conditionalFormatting sqref="F62:F66">
    <cfRule type="expression" dxfId="282" priority="275" stopIfTrue="1">
      <formula>COUNTA($A62)</formula>
    </cfRule>
  </conditionalFormatting>
  <conditionalFormatting sqref="F62:F66">
    <cfRule type="expression" dxfId="281" priority="274" stopIfTrue="1">
      <formula>COUNTA($A62)</formula>
    </cfRule>
  </conditionalFormatting>
  <conditionalFormatting sqref="F62:F66">
    <cfRule type="expression" dxfId="280" priority="273" stopIfTrue="1">
      <formula>COUNTA($A62)</formula>
    </cfRule>
  </conditionalFormatting>
  <conditionalFormatting sqref="F62:F66">
    <cfRule type="expression" dxfId="279" priority="272" stopIfTrue="1">
      <formula>COUNTA($A62)</formula>
    </cfRule>
  </conditionalFormatting>
  <conditionalFormatting sqref="F62:F66">
    <cfRule type="expression" dxfId="278" priority="271" stopIfTrue="1">
      <formula>COUNTA($A62)</formula>
    </cfRule>
  </conditionalFormatting>
  <conditionalFormatting sqref="F62:F66">
    <cfRule type="expression" dxfId="277" priority="270" stopIfTrue="1">
      <formula>COUNTA($A62)</formula>
    </cfRule>
  </conditionalFormatting>
  <conditionalFormatting sqref="F62:F66">
    <cfRule type="expression" dxfId="276" priority="269" stopIfTrue="1">
      <formula>COUNTA($A62)</formula>
    </cfRule>
  </conditionalFormatting>
  <conditionalFormatting sqref="F62:F66">
    <cfRule type="expression" dxfId="275" priority="268" stopIfTrue="1">
      <formula>COUNTA($A62)</formula>
    </cfRule>
  </conditionalFormatting>
  <conditionalFormatting sqref="F62:F66">
    <cfRule type="expression" dxfId="274" priority="267" stopIfTrue="1">
      <formula>COUNTA($A62)</formula>
    </cfRule>
  </conditionalFormatting>
  <conditionalFormatting sqref="F62:F66">
    <cfRule type="expression" dxfId="273" priority="266" stopIfTrue="1">
      <formula>COUNTA($A62)</formula>
    </cfRule>
  </conditionalFormatting>
  <conditionalFormatting sqref="F62:F66">
    <cfRule type="expression" dxfId="272" priority="265" stopIfTrue="1">
      <formula>COUNTA($A62)</formula>
    </cfRule>
  </conditionalFormatting>
  <conditionalFormatting sqref="F62:F66">
    <cfRule type="expression" dxfId="271" priority="264" stopIfTrue="1">
      <formula>COUNTA($A62)</formula>
    </cfRule>
  </conditionalFormatting>
  <conditionalFormatting sqref="F62:F66">
    <cfRule type="expression" dxfId="270" priority="263" stopIfTrue="1">
      <formula>COUNTA($A62)</formula>
    </cfRule>
  </conditionalFormatting>
  <conditionalFormatting sqref="F62:F66">
    <cfRule type="expression" dxfId="269" priority="262" stopIfTrue="1">
      <formula>COUNTA($A62)</formula>
    </cfRule>
  </conditionalFormatting>
  <conditionalFormatting sqref="F62:F66">
    <cfRule type="expression" dxfId="268" priority="261" stopIfTrue="1">
      <formula>COUNTA($A62)</formula>
    </cfRule>
  </conditionalFormatting>
  <conditionalFormatting sqref="C47">
    <cfRule type="expression" dxfId="267" priority="260" stopIfTrue="1">
      <formula>COUNTA($A47)</formula>
    </cfRule>
  </conditionalFormatting>
  <conditionalFormatting sqref="C47">
    <cfRule type="expression" dxfId="266" priority="259" stopIfTrue="1">
      <formula>COUNTA($A47)</formula>
    </cfRule>
  </conditionalFormatting>
  <conditionalFormatting sqref="C47">
    <cfRule type="expression" dxfId="265" priority="258" stopIfTrue="1">
      <formula>COUNTA($A47)</formula>
    </cfRule>
  </conditionalFormatting>
  <conditionalFormatting sqref="J47">
    <cfRule type="expression" dxfId="264" priority="257" stopIfTrue="1">
      <formula>COUNTA($A47)</formula>
    </cfRule>
  </conditionalFormatting>
  <conditionalFormatting sqref="J47">
    <cfRule type="expression" dxfId="263" priority="256" stopIfTrue="1">
      <formula>COUNTA($A47)</formula>
    </cfRule>
  </conditionalFormatting>
  <conditionalFormatting sqref="J47">
    <cfRule type="expression" dxfId="262" priority="255" stopIfTrue="1">
      <formula>COUNTA($A47)</formula>
    </cfRule>
  </conditionalFormatting>
  <conditionalFormatting sqref="J47">
    <cfRule type="expression" dxfId="261" priority="254" stopIfTrue="1">
      <formula>COUNTA($A47)</formula>
    </cfRule>
  </conditionalFormatting>
  <conditionalFormatting sqref="X37:X42">
    <cfRule type="expression" dxfId="260" priority="253" stopIfTrue="1">
      <formula>COUNTA($A37)</formula>
    </cfRule>
  </conditionalFormatting>
  <conditionalFormatting sqref="X16 X44:X45 X19:X35">
    <cfRule type="expression" dxfId="259" priority="252" stopIfTrue="1">
      <formula>COUNTA($A16)</formula>
    </cfRule>
  </conditionalFormatting>
  <conditionalFormatting sqref="X46:X47">
    <cfRule type="expression" dxfId="258" priority="251" stopIfTrue="1">
      <formula>COUNTA($A46)</formula>
    </cfRule>
  </conditionalFormatting>
  <conditionalFormatting sqref="X48:X50">
    <cfRule type="expression" dxfId="257" priority="250" stopIfTrue="1">
      <formula>COUNTA($A48)</formula>
    </cfRule>
  </conditionalFormatting>
  <conditionalFormatting sqref="X36">
    <cfRule type="expression" dxfId="256" priority="249" stopIfTrue="1">
      <formula>COUNTA($A36)</formula>
    </cfRule>
  </conditionalFormatting>
  <conditionalFormatting sqref="X43">
    <cfRule type="expression" dxfId="255" priority="248" stopIfTrue="1">
      <formula>COUNTA($A43)</formula>
    </cfRule>
  </conditionalFormatting>
  <conditionalFormatting sqref="X65:X66">
    <cfRule type="expression" dxfId="254" priority="247" stopIfTrue="1">
      <formula>COUNTA($A63)</formula>
    </cfRule>
  </conditionalFormatting>
  <conditionalFormatting sqref="X63:X64">
    <cfRule type="expression" dxfId="253" priority="246" stopIfTrue="1">
      <formula>COUNTA($A61)</formula>
    </cfRule>
  </conditionalFormatting>
  <conditionalFormatting sqref="X62">
    <cfRule type="expression" dxfId="252" priority="245" stopIfTrue="1">
      <formula>COUNTA($A60)</formula>
    </cfRule>
  </conditionalFormatting>
  <conditionalFormatting sqref="X54:X55">
    <cfRule type="expression" dxfId="251" priority="244" stopIfTrue="1">
      <formula>COUNTA($A52)</formula>
    </cfRule>
  </conditionalFormatting>
  <conditionalFormatting sqref="X58">
    <cfRule type="expression" dxfId="250" priority="243" stopIfTrue="1">
      <formula>COUNTA($A56)</formula>
    </cfRule>
  </conditionalFormatting>
  <conditionalFormatting sqref="X17">
    <cfRule type="expression" dxfId="249" priority="242" stopIfTrue="1">
      <formula>COUNTA($A17)</formula>
    </cfRule>
  </conditionalFormatting>
  <conditionalFormatting sqref="X21">
    <cfRule type="expression" dxfId="248" priority="241" stopIfTrue="1">
      <formula>COUNTA($A21)</formula>
    </cfRule>
  </conditionalFormatting>
  <conditionalFormatting sqref="X21">
    <cfRule type="expression" dxfId="247" priority="240" stopIfTrue="1">
      <formula>COUNTA($A21)</formula>
    </cfRule>
  </conditionalFormatting>
  <conditionalFormatting sqref="X53">
    <cfRule type="expression" dxfId="246" priority="239" stopIfTrue="1">
      <formula>COUNTA($A51)</formula>
    </cfRule>
  </conditionalFormatting>
  <conditionalFormatting sqref="X61">
    <cfRule type="expression" dxfId="245" priority="238" stopIfTrue="1">
      <formula>COUNTA($A59)</formula>
    </cfRule>
  </conditionalFormatting>
  <conditionalFormatting sqref="X18">
    <cfRule type="expression" dxfId="244" priority="237" stopIfTrue="1">
      <formula>COUNTA($A18)</formula>
    </cfRule>
  </conditionalFormatting>
  <conditionalFormatting sqref="U38:U42">
    <cfRule type="expression" dxfId="243" priority="236" stopIfTrue="1">
      <formula>COUNTA($A38)</formula>
    </cfRule>
  </conditionalFormatting>
  <conditionalFormatting sqref="U44:U45">
    <cfRule type="expression" dxfId="242" priority="235" stopIfTrue="1">
      <formula>COUNTA($A44)</formula>
    </cfRule>
  </conditionalFormatting>
  <conditionalFormatting sqref="U46:U47">
    <cfRule type="expression" dxfId="241" priority="234" stopIfTrue="1">
      <formula>COUNTA($A46)</formula>
    </cfRule>
  </conditionalFormatting>
  <conditionalFormatting sqref="U48:U49">
    <cfRule type="expression" dxfId="240" priority="233" stopIfTrue="1">
      <formula>COUNTA($A48)</formula>
    </cfRule>
  </conditionalFormatting>
  <conditionalFormatting sqref="U43">
    <cfRule type="expression" dxfId="239" priority="232" stopIfTrue="1">
      <formula>COUNTA($A43)</formula>
    </cfRule>
  </conditionalFormatting>
  <conditionalFormatting sqref="F39:F47">
    <cfRule type="expression" dxfId="238" priority="231" stopIfTrue="1">
      <formula>COUNTA($A39)</formula>
    </cfRule>
  </conditionalFormatting>
  <conditionalFormatting sqref="F43">
    <cfRule type="expression" dxfId="237" priority="230" stopIfTrue="1">
      <formula>COUNTA($A43)</formula>
    </cfRule>
  </conditionalFormatting>
  <conditionalFormatting sqref="F44:F47">
    <cfRule type="expression" dxfId="236" priority="229" stopIfTrue="1">
      <formula>COUNTA($A44)</formula>
    </cfRule>
  </conditionalFormatting>
  <conditionalFormatting sqref="F39:F47">
    <cfRule type="expression" dxfId="235" priority="228" stopIfTrue="1">
      <formula>COUNTA($A39)</formula>
    </cfRule>
  </conditionalFormatting>
  <conditionalFormatting sqref="F43">
    <cfRule type="expression" dxfId="234" priority="227" stopIfTrue="1">
      <formula>COUNTA($A43)</formula>
    </cfRule>
  </conditionalFormatting>
  <conditionalFormatting sqref="F44:F47">
    <cfRule type="expression" dxfId="233" priority="226" stopIfTrue="1">
      <formula>COUNTA($A44)</formula>
    </cfRule>
  </conditionalFormatting>
  <conditionalFormatting sqref="F39:F47">
    <cfRule type="expression" dxfId="232" priority="225" stopIfTrue="1">
      <formula>COUNTA($A39)</formula>
    </cfRule>
  </conditionalFormatting>
  <conditionalFormatting sqref="F43">
    <cfRule type="expression" dxfId="231" priority="224" stopIfTrue="1">
      <formula>COUNTA($A43)</formula>
    </cfRule>
  </conditionalFormatting>
  <conditionalFormatting sqref="F44:F47">
    <cfRule type="expression" dxfId="230" priority="223" stopIfTrue="1">
      <formula>COUNTA($A44)</formula>
    </cfRule>
  </conditionalFormatting>
  <conditionalFormatting sqref="F39:F47">
    <cfRule type="expression" dxfId="229" priority="222" stopIfTrue="1">
      <formula>COUNTA($A39)</formula>
    </cfRule>
  </conditionalFormatting>
  <conditionalFormatting sqref="F39:F47">
    <cfRule type="expression" dxfId="228" priority="221" stopIfTrue="1">
      <formula>COUNTA($A39)</formula>
    </cfRule>
  </conditionalFormatting>
  <conditionalFormatting sqref="F39:F47">
    <cfRule type="expression" dxfId="227" priority="220" stopIfTrue="1">
      <formula>COUNTA($A39)</formula>
    </cfRule>
  </conditionalFormatting>
  <conditionalFormatting sqref="F42">
    <cfRule type="expression" dxfId="226" priority="219" stopIfTrue="1">
      <formula>COUNTA($A42)</formula>
    </cfRule>
  </conditionalFormatting>
  <conditionalFormatting sqref="F39:F47">
    <cfRule type="expression" dxfId="225" priority="218" stopIfTrue="1">
      <formula>COUNTA($A39)</formula>
    </cfRule>
  </conditionalFormatting>
  <conditionalFormatting sqref="F39:F47">
    <cfRule type="expression" dxfId="224" priority="217" stopIfTrue="1">
      <formula>COUNTA($A39)</formula>
    </cfRule>
  </conditionalFormatting>
  <conditionalFormatting sqref="F39:F47">
    <cfRule type="expression" dxfId="223" priority="216" stopIfTrue="1">
      <formula>COUNTA($A39)</formula>
    </cfRule>
  </conditionalFormatting>
  <conditionalFormatting sqref="F43">
    <cfRule type="expression" dxfId="222" priority="215" stopIfTrue="1">
      <formula>COUNTA($A43)</formula>
    </cfRule>
  </conditionalFormatting>
  <conditionalFormatting sqref="F43">
    <cfRule type="expression" dxfId="221" priority="214" stopIfTrue="1">
      <formula>COUNTA($A43)</formula>
    </cfRule>
  </conditionalFormatting>
  <conditionalFormatting sqref="F43">
    <cfRule type="expression" dxfId="220" priority="213" stopIfTrue="1">
      <formula>COUNTA($A43)</formula>
    </cfRule>
  </conditionalFormatting>
  <conditionalFormatting sqref="F42">
    <cfRule type="expression" dxfId="219" priority="212" stopIfTrue="1">
      <formula>COUNTA($A42)</formula>
    </cfRule>
  </conditionalFormatting>
  <conditionalFormatting sqref="F42">
    <cfRule type="expression" dxfId="218" priority="211" stopIfTrue="1">
      <formula>COUNTA($A42)</formula>
    </cfRule>
  </conditionalFormatting>
  <conditionalFormatting sqref="F42">
    <cfRule type="expression" dxfId="217" priority="210" stopIfTrue="1">
      <formula>COUNTA($A42)</formula>
    </cfRule>
  </conditionalFormatting>
  <conditionalFormatting sqref="F42">
    <cfRule type="expression" dxfId="216" priority="209" stopIfTrue="1">
      <formula>COUNTA($A42)</formula>
    </cfRule>
  </conditionalFormatting>
  <conditionalFormatting sqref="F42">
    <cfRule type="expression" dxfId="215" priority="208" stopIfTrue="1">
      <formula>COUNTA($A42)</formula>
    </cfRule>
  </conditionalFormatting>
  <conditionalFormatting sqref="F42">
    <cfRule type="expression" dxfId="214" priority="207" stopIfTrue="1">
      <formula>COUNTA($A42)</formula>
    </cfRule>
  </conditionalFormatting>
  <conditionalFormatting sqref="F41">
    <cfRule type="expression" dxfId="213" priority="206" stopIfTrue="1">
      <formula>COUNTA($A41)</formula>
    </cfRule>
  </conditionalFormatting>
  <conditionalFormatting sqref="F41">
    <cfRule type="expression" dxfId="212" priority="205" stopIfTrue="1">
      <formula>COUNTA($A41)</formula>
    </cfRule>
  </conditionalFormatting>
  <conditionalFormatting sqref="F41">
    <cfRule type="expression" dxfId="211" priority="204" stopIfTrue="1">
      <formula>COUNTA($A41)</formula>
    </cfRule>
  </conditionalFormatting>
  <conditionalFormatting sqref="F41">
    <cfRule type="expression" dxfId="210" priority="203" stopIfTrue="1">
      <formula>COUNTA($A41)</formula>
    </cfRule>
  </conditionalFormatting>
  <conditionalFormatting sqref="F41">
    <cfRule type="expression" dxfId="209" priority="202" stopIfTrue="1">
      <formula>COUNTA($A41)</formula>
    </cfRule>
  </conditionalFormatting>
  <conditionalFormatting sqref="F41">
    <cfRule type="expression" dxfId="208" priority="201" stopIfTrue="1">
      <formula>COUNTA($A41)</formula>
    </cfRule>
  </conditionalFormatting>
  <conditionalFormatting sqref="F40">
    <cfRule type="expression" dxfId="207" priority="200" stopIfTrue="1">
      <formula>COUNTA($A40)</formula>
    </cfRule>
  </conditionalFormatting>
  <conditionalFormatting sqref="F40">
    <cfRule type="expression" dxfId="206" priority="199" stopIfTrue="1">
      <formula>COUNTA($A40)</formula>
    </cfRule>
  </conditionalFormatting>
  <conditionalFormatting sqref="F40">
    <cfRule type="expression" dxfId="205" priority="198" stopIfTrue="1">
      <formula>COUNTA($A40)</formula>
    </cfRule>
  </conditionalFormatting>
  <conditionalFormatting sqref="F40">
    <cfRule type="expression" dxfId="204" priority="197" stopIfTrue="1">
      <formula>COUNTA($A40)</formula>
    </cfRule>
  </conditionalFormatting>
  <conditionalFormatting sqref="F40">
    <cfRule type="expression" dxfId="203" priority="196" stopIfTrue="1">
      <formula>COUNTA($A40)</formula>
    </cfRule>
  </conditionalFormatting>
  <conditionalFormatting sqref="F40">
    <cfRule type="expression" dxfId="202" priority="195" stopIfTrue="1">
      <formula>COUNTA($A40)</formula>
    </cfRule>
  </conditionalFormatting>
  <conditionalFormatting sqref="F39">
    <cfRule type="expression" dxfId="201" priority="194" stopIfTrue="1">
      <formula>COUNTA($A39)</formula>
    </cfRule>
  </conditionalFormatting>
  <conditionalFormatting sqref="F39">
    <cfRule type="expression" dxfId="200" priority="193" stopIfTrue="1">
      <formula>COUNTA($A39)</formula>
    </cfRule>
  </conditionalFormatting>
  <conditionalFormatting sqref="F39">
    <cfRule type="expression" dxfId="199" priority="192" stopIfTrue="1">
      <formula>COUNTA($A39)</formula>
    </cfRule>
  </conditionalFormatting>
  <conditionalFormatting sqref="F39">
    <cfRule type="expression" dxfId="198" priority="191" stopIfTrue="1">
      <formula>COUNTA($A39)</formula>
    </cfRule>
  </conditionalFormatting>
  <conditionalFormatting sqref="F39">
    <cfRule type="expression" dxfId="197" priority="190" stopIfTrue="1">
      <formula>COUNTA($A39)</formula>
    </cfRule>
  </conditionalFormatting>
  <conditionalFormatting sqref="F39">
    <cfRule type="expression" dxfId="196" priority="189" stopIfTrue="1">
      <formula>COUNTA($A39)</formula>
    </cfRule>
  </conditionalFormatting>
  <conditionalFormatting sqref="F45">
    <cfRule type="expression" dxfId="195" priority="188" stopIfTrue="1">
      <formula>COUNTA($A45)</formula>
    </cfRule>
  </conditionalFormatting>
  <conditionalFormatting sqref="F45">
    <cfRule type="expression" dxfId="194" priority="187" stopIfTrue="1">
      <formula>COUNTA($A45)</formula>
    </cfRule>
  </conditionalFormatting>
  <conditionalFormatting sqref="F45">
    <cfRule type="expression" dxfId="193" priority="186" stopIfTrue="1">
      <formula>COUNTA($A45)</formula>
    </cfRule>
  </conditionalFormatting>
  <conditionalFormatting sqref="F45">
    <cfRule type="expression" dxfId="192" priority="185" stopIfTrue="1">
      <formula>COUNTA($A45)</formula>
    </cfRule>
  </conditionalFormatting>
  <conditionalFormatting sqref="F45">
    <cfRule type="expression" dxfId="191" priority="184" stopIfTrue="1">
      <formula>COUNTA($A45)</formula>
    </cfRule>
  </conditionalFormatting>
  <conditionalFormatting sqref="F45">
    <cfRule type="expression" dxfId="190" priority="183" stopIfTrue="1">
      <formula>COUNTA($A45)</formula>
    </cfRule>
  </conditionalFormatting>
  <conditionalFormatting sqref="F46">
    <cfRule type="expression" dxfId="189" priority="182" stopIfTrue="1">
      <formula>COUNTA($A46)</formula>
    </cfRule>
  </conditionalFormatting>
  <conditionalFormatting sqref="F46">
    <cfRule type="expression" dxfId="188" priority="181" stopIfTrue="1">
      <formula>COUNTA($A46)</formula>
    </cfRule>
  </conditionalFormatting>
  <conditionalFormatting sqref="F46">
    <cfRule type="expression" dxfId="187" priority="180" stopIfTrue="1">
      <formula>COUNTA($A46)</formula>
    </cfRule>
  </conditionalFormatting>
  <conditionalFormatting sqref="F46">
    <cfRule type="expression" dxfId="186" priority="179" stopIfTrue="1">
      <formula>COUNTA($A46)</formula>
    </cfRule>
  </conditionalFormatting>
  <conditionalFormatting sqref="F46">
    <cfRule type="expression" dxfId="185" priority="178" stopIfTrue="1">
      <formula>COUNTA($A46)</formula>
    </cfRule>
  </conditionalFormatting>
  <conditionalFormatting sqref="F46">
    <cfRule type="expression" dxfId="184" priority="177" stopIfTrue="1">
      <formula>COUNTA($A46)</formula>
    </cfRule>
  </conditionalFormatting>
  <conditionalFormatting sqref="F47">
    <cfRule type="expression" dxfId="183" priority="176" stopIfTrue="1">
      <formula>COUNTA($A47)</formula>
    </cfRule>
  </conditionalFormatting>
  <conditionalFormatting sqref="F47">
    <cfRule type="expression" dxfId="182" priority="175" stopIfTrue="1">
      <formula>COUNTA($A47)</formula>
    </cfRule>
  </conditionalFormatting>
  <conditionalFormatting sqref="F47">
    <cfRule type="expression" dxfId="181" priority="174" stopIfTrue="1">
      <formula>COUNTA($A47)</formula>
    </cfRule>
  </conditionalFormatting>
  <conditionalFormatting sqref="F47">
    <cfRule type="expression" dxfId="180" priority="173" stopIfTrue="1">
      <formula>COUNTA($A47)</formula>
    </cfRule>
  </conditionalFormatting>
  <conditionalFormatting sqref="F47">
    <cfRule type="expression" dxfId="179" priority="172" stopIfTrue="1">
      <formula>COUNTA($A47)</formula>
    </cfRule>
  </conditionalFormatting>
  <conditionalFormatting sqref="F47">
    <cfRule type="expression" dxfId="178" priority="171" stopIfTrue="1">
      <formula>COUNTA($A47)</formula>
    </cfRule>
  </conditionalFormatting>
  <conditionalFormatting sqref="C27:C28">
    <cfRule type="expression" dxfId="177" priority="170" stopIfTrue="1">
      <formula>COUNTA($A27)</formula>
    </cfRule>
  </conditionalFormatting>
  <conditionalFormatting sqref="C25:C26">
    <cfRule type="expression" dxfId="176" priority="169" stopIfTrue="1">
      <formula>COUNTA($A25)</formula>
    </cfRule>
  </conditionalFormatting>
  <conditionalFormatting sqref="C27:C28">
    <cfRule type="expression" dxfId="175" priority="168" stopIfTrue="1">
      <formula>COUNTA($A27)</formula>
    </cfRule>
  </conditionalFormatting>
  <conditionalFormatting sqref="C25:C26">
    <cfRule type="expression" dxfId="174" priority="167" stopIfTrue="1">
      <formula>COUNTA($A25)</formula>
    </cfRule>
  </conditionalFormatting>
  <conditionalFormatting sqref="J25:J28">
    <cfRule type="expression" dxfId="173" priority="166" stopIfTrue="1">
      <formula>COUNTA($A25)</formula>
    </cfRule>
  </conditionalFormatting>
  <conditionalFormatting sqref="J25:J28">
    <cfRule type="expression" dxfId="172" priority="165" stopIfTrue="1">
      <formula>COUNTA($A25)</formula>
    </cfRule>
  </conditionalFormatting>
  <conditionalFormatting sqref="H38:H49">
    <cfRule type="expression" dxfId="171" priority="164" stopIfTrue="1">
      <formula>COUNTA($A38)</formula>
    </cfRule>
  </conditionalFormatting>
  <conditionalFormatting sqref="H38:H49">
    <cfRule type="expression" dxfId="170" priority="163" stopIfTrue="1">
      <formula>COUNTA($A38)</formula>
    </cfRule>
  </conditionalFormatting>
  <conditionalFormatting sqref="Y39:Y42">
    <cfRule type="expression" dxfId="169" priority="162" stopIfTrue="1">
      <formula>COUNTA($A39)</formula>
    </cfRule>
  </conditionalFormatting>
  <conditionalFormatting sqref="Y39:Y42">
    <cfRule type="expression" dxfId="168" priority="161" stopIfTrue="1">
      <formula>COUNTA($A39)</formula>
    </cfRule>
  </conditionalFormatting>
  <conditionalFormatting sqref="Y39:Y42">
    <cfRule type="expression" dxfId="167" priority="160" stopIfTrue="1">
      <formula>COUNTA($A39)</formula>
    </cfRule>
  </conditionalFormatting>
  <conditionalFormatting sqref="Y39:Y42">
    <cfRule type="expression" dxfId="166" priority="159" stopIfTrue="1">
      <formula>COUNTA($A39)</formula>
    </cfRule>
  </conditionalFormatting>
  <conditionalFormatting sqref="Y39:Y42">
    <cfRule type="expression" dxfId="165" priority="158" stopIfTrue="1">
      <formula>COUNTA($A39)</formula>
    </cfRule>
  </conditionalFormatting>
  <conditionalFormatting sqref="Y39:Y42">
    <cfRule type="expression" dxfId="164" priority="157" stopIfTrue="1">
      <formula>COUNTA($A39)</formula>
    </cfRule>
  </conditionalFormatting>
  <conditionalFormatting sqref="Y39:Y42">
    <cfRule type="expression" dxfId="163" priority="156" stopIfTrue="1">
      <formula>COUNTA($A39)</formula>
    </cfRule>
  </conditionalFormatting>
  <conditionalFormatting sqref="Y39:Y42">
    <cfRule type="expression" dxfId="162" priority="155" stopIfTrue="1">
      <formula>COUNTA($A39)</formula>
    </cfRule>
  </conditionalFormatting>
  <conditionalFormatting sqref="Y40">
    <cfRule type="expression" dxfId="161" priority="154" stopIfTrue="1">
      <formula>COUNTA($A40)</formula>
    </cfRule>
  </conditionalFormatting>
  <conditionalFormatting sqref="Y40">
    <cfRule type="expression" dxfId="160" priority="153" stopIfTrue="1">
      <formula>COUNTA($A40)</formula>
    </cfRule>
  </conditionalFormatting>
  <conditionalFormatting sqref="Y40">
    <cfRule type="expression" dxfId="159" priority="152" stopIfTrue="1">
      <formula>COUNTA($A40)</formula>
    </cfRule>
  </conditionalFormatting>
  <conditionalFormatting sqref="Y40">
    <cfRule type="expression" dxfId="158" priority="151" stopIfTrue="1">
      <formula>COUNTA($A40)</formula>
    </cfRule>
  </conditionalFormatting>
  <conditionalFormatting sqref="Y40">
    <cfRule type="expression" dxfId="157" priority="150" stopIfTrue="1">
      <formula>COUNTA($A40)</formula>
    </cfRule>
  </conditionalFormatting>
  <conditionalFormatting sqref="Y40">
    <cfRule type="expression" dxfId="156" priority="149" stopIfTrue="1">
      <formula>COUNTA($A40)</formula>
    </cfRule>
  </conditionalFormatting>
  <conditionalFormatting sqref="Y40">
    <cfRule type="expression" dxfId="155" priority="148" stopIfTrue="1">
      <formula>COUNTA($A40)</formula>
    </cfRule>
  </conditionalFormatting>
  <conditionalFormatting sqref="Y40">
    <cfRule type="expression" dxfId="154" priority="147" stopIfTrue="1">
      <formula>COUNTA($A40)</formula>
    </cfRule>
  </conditionalFormatting>
  <conditionalFormatting sqref="Y40">
    <cfRule type="expression" dxfId="153" priority="146" stopIfTrue="1">
      <formula>COUNTA($A40)</formula>
    </cfRule>
  </conditionalFormatting>
  <conditionalFormatting sqref="Y40">
    <cfRule type="expression" dxfId="152" priority="145" stopIfTrue="1">
      <formula>COUNTA($A40)</formula>
    </cfRule>
  </conditionalFormatting>
  <conditionalFormatting sqref="Y40">
    <cfRule type="expression" dxfId="151" priority="144" stopIfTrue="1">
      <formula>COUNTA($A40)</formula>
    </cfRule>
  </conditionalFormatting>
  <conditionalFormatting sqref="Y40">
    <cfRule type="expression" dxfId="150" priority="143" stopIfTrue="1">
      <formula>COUNTA($A40)</formula>
    </cfRule>
  </conditionalFormatting>
  <conditionalFormatting sqref="Y40">
    <cfRule type="expression" dxfId="149" priority="142" stopIfTrue="1">
      <formula>COUNTA($A40)</formula>
    </cfRule>
  </conditionalFormatting>
  <conditionalFormatting sqref="Y40">
    <cfRule type="expression" dxfId="148" priority="141" stopIfTrue="1">
      <formula>COUNTA($A40)</formula>
    </cfRule>
  </conditionalFormatting>
  <conditionalFormatting sqref="Y40">
    <cfRule type="expression" dxfId="147" priority="140" stopIfTrue="1">
      <formula>COUNTA($A40)</formula>
    </cfRule>
  </conditionalFormatting>
  <conditionalFormatting sqref="Y40">
    <cfRule type="expression" dxfId="146" priority="139" stopIfTrue="1">
      <formula>COUNTA($A40)</formula>
    </cfRule>
  </conditionalFormatting>
  <conditionalFormatting sqref="Y40">
    <cfRule type="expression" dxfId="145" priority="138" stopIfTrue="1">
      <formula>COUNTA($A40)</formula>
    </cfRule>
  </conditionalFormatting>
  <conditionalFormatting sqref="Y39:Y42">
    <cfRule type="expression" dxfId="144" priority="137" stopIfTrue="1">
      <formula>COUNTA($A39)</formula>
    </cfRule>
  </conditionalFormatting>
  <conditionalFormatting sqref="Y39:Y42">
    <cfRule type="expression" dxfId="143" priority="136" stopIfTrue="1">
      <formula>COUNTA($A39)</formula>
    </cfRule>
  </conditionalFormatting>
  <conditionalFormatting sqref="Y39:Y42">
    <cfRule type="expression" dxfId="142" priority="135" stopIfTrue="1">
      <formula>COUNTA($A39)</formula>
    </cfRule>
  </conditionalFormatting>
  <conditionalFormatting sqref="Y39:Y42">
    <cfRule type="expression" dxfId="141" priority="134" stopIfTrue="1">
      <formula>COUNTA($A39)</formula>
    </cfRule>
  </conditionalFormatting>
  <conditionalFormatting sqref="Y39:Y42">
    <cfRule type="expression" dxfId="140" priority="133" stopIfTrue="1">
      <formula>COUNTA($A39)</formula>
    </cfRule>
  </conditionalFormatting>
  <conditionalFormatting sqref="Y40">
    <cfRule type="expression" dxfId="139" priority="132" stopIfTrue="1">
      <formula>COUNTA($A40)</formula>
    </cfRule>
  </conditionalFormatting>
  <conditionalFormatting sqref="Y39:Y42">
    <cfRule type="expression" dxfId="138" priority="131" stopIfTrue="1">
      <formula>COUNTA($A39)</formula>
    </cfRule>
  </conditionalFormatting>
  <conditionalFormatting sqref="Y39:Y42">
    <cfRule type="expression" dxfId="137" priority="130" stopIfTrue="1">
      <formula>COUNTA($A39)</formula>
    </cfRule>
  </conditionalFormatting>
  <conditionalFormatting sqref="Y39:Y42">
    <cfRule type="expression" dxfId="136" priority="129" stopIfTrue="1">
      <formula>COUNTA($A39)</formula>
    </cfRule>
  </conditionalFormatting>
  <conditionalFormatting sqref="Y39:Y42">
    <cfRule type="expression" dxfId="135" priority="128" stopIfTrue="1">
      <formula>COUNTA($A39)</formula>
    </cfRule>
  </conditionalFormatting>
  <conditionalFormatting sqref="Y39:Y42">
    <cfRule type="expression" dxfId="134" priority="127" stopIfTrue="1">
      <formula>COUNTA($A39)</formula>
    </cfRule>
  </conditionalFormatting>
  <conditionalFormatting sqref="Y39:Y42">
    <cfRule type="expression" dxfId="133" priority="126" stopIfTrue="1">
      <formula>COUNTA($A39)</formula>
    </cfRule>
  </conditionalFormatting>
  <conditionalFormatting sqref="Y40">
    <cfRule type="expression" dxfId="132" priority="125" stopIfTrue="1">
      <formula>COUNTA($A40)</formula>
    </cfRule>
  </conditionalFormatting>
  <conditionalFormatting sqref="Y39:Y42">
    <cfRule type="expression" dxfId="131" priority="124" stopIfTrue="1">
      <formula>COUNTA($A39)</formula>
    </cfRule>
  </conditionalFormatting>
  <conditionalFormatting sqref="Y45:Y47">
    <cfRule type="expression" dxfId="130" priority="123" stopIfTrue="1">
      <formula>COUNTA($A45)</formula>
    </cfRule>
  </conditionalFormatting>
  <conditionalFormatting sqref="Y46:Y47">
    <cfRule type="expression" dxfId="129" priority="122" stopIfTrue="1">
      <formula>COUNTA($A46)</formula>
    </cfRule>
  </conditionalFormatting>
  <conditionalFormatting sqref="Y45:Y47">
    <cfRule type="expression" dxfId="128" priority="121" stopIfTrue="1">
      <formula>COUNTA($A45)</formula>
    </cfRule>
  </conditionalFormatting>
  <conditionalFormatting sqref="Y45:Y47">
    <cfRule type="expression" dxfId="127" priority="120" stopIfTrue="1">
      <formula>COUNTA($A45)</formula>
    </cfRule>
  </conditionalFormatting>
  <conditionalFormatting sqref="Y45:Y47">
    <cfRule type="expression" dxfId="126" priority="119" stopIfTrue="1">
      <formula>COUNTA($A45)</formula>
    </cfRule>
  </conditionalFormatting>
  <conditionalFormatting sqref="Y45:Y47">
    <cfRule type="expression" dxfId="125" priority="118" stopIfTrue="1">
      <formula>COUNTA($A45)</formula>
    </cfRule>
  </conditionalFormatting>
  <conditionalFormatting sqref="Y45:Y47">
    <cfRule type="expression" dxfId="124" priority="117" stopIfTrue="1">
      <formula>COUNTA($A45)</formula>
    </cfRule>
  </conditionalFormatting>
  <conditionalFormatting sqref="Y45:Y47">
    <cfRule type="expression" dxfId="123" priority="116" stopIfTrue="1">
      <formula>COUNTA($A45)</formula>
    </cfRule>
  </conditionalFormatting>
  <conditionalFormatting sqref="Y45">
    <cfRule type="expression" dxfId="122" priority="115" stopIfTrue="1">
      <formula>COUNTA($A45)</formula>
    </cfRule>
  </conditionalFormatting>
  <conditionalFormatting sqref="Y45">
    <cfRule type="expression" dxfId="121" priority="114" stopIfTrue="1">
      <formula>COUNTA($A45)</formula>
    </cfRule>
  </conditionalFormatting>
  <conditionalFormatting sqref="Y45">
    <cfRule type="expression" dxfId="120" priority="113" stopIfTrue="1">
      <formula>COUNTA($A45)</formula>
    </cfRule>
  </conditionalFormatting>
  <conditionalFormatting sqref="Y45">
    <cfRule type="expression" dxfId="119" priority="112" stopIfTrue="1">
      <formula>COUNTA($A45)</formula>
    </cfRule>
  </conditionalFormatting>
  <conditionalFormatting sqref="Y45">
    <cfRule type="expression" dxfId="118" priority="111" stopIfTrue="1">
      <formula>COUNTA($A45)</formula>
    </cfRule>
  </conditionalFormatting>
  <conditionalFormatting sqref="Y45">
    <cfRule type="expression" dxfId="117" priority="110" stopIfTrue="1">
      <formula>COUNTA($A45)</formula>
    </cfRule>
  </conditionalFormatting>
  <conditionalFormatting sqref="Y45">
    <cfRule type="expression" dxfId="116" priority="109" stopIfTrue="1">
      <formula>COUNTA($A45)</formula>
    </cfRule>
  </conditionalFormatting>
  <conditionalFormatting sqref="Y45">
    <cfRule type="expression" dxfId="115" priority="108" stopIfTrue="1">
      <formula>COUNTA($A45)</formula>
    </cfRule>
  </conditionalFormatting>
  <conditionalFormatting sqref="Y45">
    <cfRule type="expression" dxfId="114" priority="107" stopIfTrue="1">
      <formula>COUNTA($A45)</formula>
    </cfRule>
  </conditionalFormatting>
  <conditionalFormatting sqref="Y45">
    <cfRule type="expression" dxfId="113" priority="106" stopIfTrue="1">
      <formula>COUNTA($A45)</formula>
    </cfRule>
  </conditionalFormatting>
  <conditionalFormatting sqref="Y45">
    <cfRule type="expression" dxfId="112" priority="105" stopIfTrue="1">
      <formula>COUNTA($A45)</formula>
    </cfRule>
  </conditionalFormatting>
  <conditionalFormatting sqref="Y45">
    <cfRule type="expression" dxfId="111" priority="104" stopIfTrue="1">
      <formula>COUNTA($A45)</formula>
    </cfRule>
  </conditionalFormatting>
  <conditionalFormatting sqref="Y45">
    <cfRule type="expression" dxfId="110" priority="103" stopIfTrue="1">
      <formula>COUNTA($A45)</formula>
    </cfRule>
  </conditionalFormatting>
  <conditionalFormatting sqref="Y45">
    <cfRule type="expression" dxfId="109" priority="102" stopIfTrue="1">
      <formula>COUNTA($A45)</formula>
    </cfRule>
  </conditionalFormatting>
  <conditionalFormatting sqref="Y45">
    <cfRule type="expression" dxfId="108" priority="101" stopIfTrue="1">
      <formula>COUNTA($A45)</formula>
    </cfRule>
  </conditionalFormatting>
  <conditionalFormatting sqref="Y45:Y47">
    <cfRule type="expression" dxfId="107" priority="100" stopIfTrue="1">
      <formula>COUNTA($A45)</formula>
    </cfRule>
  </conditionalFormatting>
  <conditionalFormatting sqref="Y46:Y47">
    <cfRule type="expression" dxfId="106" priority="99" stopIfTrue="1">
      <formula>COUNTA($A46)</formula>
    </cfRule>
  </conditionalFormatting>
  <conditionalFormatting sqref="Y45:Y47">
    <cfRule type="expression" dxfId="105" priority="98" stopIfTrue="1">
      <formula>COUNTA($A45)</formula>
    </cfRule>
  </conditionalFormatting>
  <conditionalFormatting sqref="Y45:Y47">
    <cfRule type="expression" dxfId="104" priority="97" stopIfTrue="1">
      <formula>COUNTA($A45)</formula>
    </cfRule>
  </conditionalFormatting>
  <conditionalFormatting sqref="Y45:Y47">
    <cfRule type="expression" dxfId="103" priority="96" stopIfTrue="1">
      <formula>COUNTA($A45)</formula>
    </cfRule>
  </conditionalFormatting>
  <conditionalFormatting sqref="Y45:Y47">
    <cfRule type="expression" dxfId="102" priority="95" stopIfTrue="1">
      <formula>COUNTA($A45)</formula>
    </cfRule>
  </conditionalFormatting>
  <conditionalFormatting sqref="Y45:Y47">
    <cfRule type="expression" dxfId="101" priority="94" stopIfTrue="1">
      <formula>COUNTA($A45)</formula>
    </cfRule>
  </conditionalFormatting>
  <conditionalFormatting sqref="Y45:Y47">
    <cfRule type="expression" dxfId="100" priority="93" stopIfTrue="1">
      <formula>COUNTA($A45)</formula>
    </cfRule>
  </conditionalFormatting>
  <conditionalFormatting sqref="Y45:Y47">
    <cfRule type="expression" dxfId="99" priority="92" stopIfTrue="1">
      <formula>COUNTA($A45)</formula>
    </cfRule>
  </conditionalFormatting>
  <conditionalFormatting sqref="Y45:Y47">
    <cfRule type="expression" dxfId="98" priority="91" stopIfTrue="1">
      <formula>COUNTA($A45)</formula>
    </cfRule>
  </conditionalFormatting>
  <conditionalFormatting sqref="Y45">
    <cfRule type="expression" dxfId="97" priority="90" stopIfTrue="1">
      <formula>COUNTA($A45)</formula>
    </cfRule>
  </conditionalFormatting>
  <conditionalFormatting sqref="Y45">
    <cfRule type="expression" dxfId="96" priority="89" stopIfTrue="1">
      <formula>COUNTA($A45)</formula>
    </cfRule>
  </conditionalFormatting>
  <conditionalFormatting sqref="Y45">
    <cfRule type="expression" dxfId="95" priority="88" stopIfTrue="1">
      <formula>COUNTA($A45)</formula>
    </cfRule>
  </conditionalFormatting>
  <conditionalFormatting sqref="Y45">
    <cfRule type="expression" dxfId="94" priority="87" stopIfTrue="1">
      <formula>COUNTA($A45)</formula>
    </cfRule>
  </conditionalFormatting>
  <conditionalFormatting sqref="Y45">
    <cfRule type="expression" dxfId="93" priority="86" stopIfTrue="1">
      <formula>COUNTA($A45)</formula>
    </cfRule>
  </conditionalFormatting>
  <conditionalFormatting sqref="Y45">
    <cfRule type="expression" dxfId="92" priority="85" stopIfTrue="1">
      <formula>COUNTA($A45)</formula>
    </cfRule>
  </conditionalFormatting>
  <conditionalFormatting sqref="Y46">
    <cfRule type="expression" dxfId="91" priority="84" stopIfTrue="1">
      <formula>COUNTA($A46)</formula>
    </cfRule>
  </conditionalFormatting>
  <conditionalFormatting sqref="Y46">
    <cfRule type="expression" dxfId="90" priority="83" stopIfTrue="1">
      <formula>COUNTA($A46)</formula>
    </cfRule>
  </conditionalFormatting>
  <conditionalFormatting sqref="Y46">
    <cfRule type="expression" dxfId="89" priority="82" stopIfTrue="1">
      <formula>COUNTA($A46)</formula>
    </cfRule>
  </conditionalFormatting>
  <conditionalFormatting sqref="Y46">
    <cfRule type="expression" dxfId="88" priority="81" stopIfTrue="1">
      <formula>COUNTA($A46)</formula>
    </cfRule>
  </conditionalFormatting>
  <conditionalFormatting sqref="Y46">
    <cfRule type="expression" dxfId="87" priority="80" stopIfTrue="1">
      <formula>COUNTA($A46)</formula>
    </cfRule>
  </conditionalFormatting>
  <conditionalFormatting sqref="Y46">
    <cfRule type="expression" dxfId="86" priority="79" stopIfTrue="1">
      <formula>COUNTA($A46)</formula>
    </cfRule>
  </conditionalFormatting>
  <conditionalFormatting sqref="Y46">
    <cfRule type="expression" dxfId="85" priority="78" stopIfTrue="1">
      <formula>COUNTA($A46)</formula>
    </cfRule>
  </conditionalFormatting>
  <conditionalFormatting sqref="Y47">
    <cfRule type="expression" dxfId="84" priority="77" stopIfTrue="1">
      <formula>COUNTA($A47)</formula>
    </cfRule>
  </conditionalFormatting>
  <conditionalFormatting sqref="Y47">
    <cfRule type="expression" dxfId="83" priority="76" stopIfTrue="1">
      <formula>COUNTA($A47)</formula>
    </cfRule>
  </conditionalFormatting>
  <conditionalFormatting sqref="Y47">
    <cfRule type="expression" dxfId="82" priority="75" stopIfTrue="1">
      <formula>COUNTA($A47)</formula>
    </cfRule>
  </conditionalFormatting>
  <conditionalFormatting sqref="Y47">
    <cfRule type="expression" dxfId="81" priority="74" stopIfTrue="1">
      <formula>COUNTA($A47)</formula>
    </cfRule>
  </conditionalFormatting>
  <conditionalFormatting sqref="Y47">
    <cfRule type="expression" dxfId="80" priority="73" stopIfTrue="1">
      <formula>COUNTA($A47)</formula>
    </cfRule>
  </conditionalFormatting>
  <conditionalFormatting sqref="Y47">
    <cfRule type="expression" dxfId="79" priority="72" stopIfTrue="1">
      <formula>COUNTA($A47)</formula>
    </cfRule>
  </conditionalFormatting>
  <conditionalFormatting sqref="Y47">
    <cfRule type="expression" dxfId="78" priority="71" stopIfTrue="1">
      <formula>COUNTA($A47)</formula>
    </cfRule>
  </conditionalFormatting>
  <conditionalFormatting sqref="Y45:Y47">
    <cfRule type="expression" dxfId="77" priority="70" stopIfTrue="1">
      <formula>COUNTA($A45)</formula>
    </cfRule>
  </conditionalFormatting>
  <conditionalFormatting sqref="Y46:Y47">
    <cfRule type="expression" dxfId="76" priority="69" stopIfTrue="1">
      <formula>COUNTA($A46)</formula>
    </cfRule>
  </conditionalFormatting>
  <conditionalFormatting sqref="Y45:Y47">
    <cfRule type="expression" dxfId="75" priority="68" stopIfTrue="1">
      <formula>COUNTA($A45)</formula>
    </cfRule>
  </conditionalFormatting>
  <conditionalFormatting sqref="Y45:Y47">
    <cfRule type="expression" dxfId="74" priority="67" stopIfTrue="1">
      <formula>COUNTA($A45)</formula>
    </cfRule>
  </conditionalFormatting>
  <conditionalFormatting sqref="Y45:Y47">
    <cfRule type="expression" dxfId="73" priority="66" stopIfTrue="1">
      <formula>COUNTA($A45)</formula>
    </cfRule>
  </conditionalFormatting>
  <conditionalFormatting sqref="Y45">
    <cfRule type="expression" dxfId="72" priority="65" stopIfTrue="1">
      <formula>COUNTA($A45)</formula>
    </cfRule>
  </conditionalFormatting>
  <conditionalFormatting sqref="Y47">
    <cfRule type="expression" dxfId="71" priority="64" stopIfTrue="1">
      <formula>COUNTA($A47)</formula>
    </cfRule>
  </conditionalFormatting>
  <conditionalFormatting sqref="Y46">
    <cfRule type="expression" dxfId="70" priority="63" stopIfTrue="1">
      <formula>COUNTA($A46)</formula>
    </cfRule>
  </conditionalFormatting>
  <conditionalFormatting sqref="Y45">
    <cfRule type="expression" dxfId="69" priority="62" stopIfTrue="1">
      <formula>COUNTA($A45)</formula>
    </cfRule>
  </conditionalFormatting>
  <conditionalFormatting sqref="Y46:Y47">
    <cfRule type="expression" dxfId="68" priority="61" stopIfTrue="1">
      <formula>COUNTA($A46)</formula>
    </cfRule>
  </conditionalFormatting>
  <conditionalFormatting sqref="Y45:Y47">
    <cfRule type="expression" dxfId="67" priority="60" stopIfTrue="1">
      <formula>COUNTA($A45)</formula>
    </cfRule>
  </conditionalFormatting>
  <conditionalFormatting sqref="Y46:Y47">
    <cfRule type="expression" dxfId="66" priority="59" stopIfTrue="1">
      <formula>COUNTA($A46)</formula>
    </cfRule>
  </conditionalFormatting>
  <conditionalFormatting sqref="Y45:Y47">
    <cfRule type="expression" dxfId="65" priority="58" stopIfTrue="1">
      <formula>COUNTA($A45)</formula>
    </cfRule>
  </conditionalFormatting>
  <conditionalFormatting sqref="Y45:Y47">
    <cfRule type="expression" dxfId="64" priority="57" stopIfTrue="1">
      <formula>COUNTA($A45)</formula>
    </cfRule>
  </conditionalFormatting>
  <conditionalFormatting sqref="Y45:Y47">
    <cfRule type="expression" dxfId="63" priority="56" stopIfTrue="1">
      <formula>COUNTA($A45)</formula>
    </cfRule>
  </conditionalFormatting>
  <conditionalFormatting sqref="Y45">
    <cfRule type="expression" dxfId="62" priority="55" stopIfTrue="1">
      <formula>COUNTA($A45)</formula>
    </cfRule>
  </conditionalFormatting>
  <conditionalFormatting sqref="Y47">
    <cfRule type="expression" dxfId="61" priority="54" stopIfTrue="1">
      <formula>COUNTA($A47)</formula>
    </cfRule>
  </conditionalFormatting>
  <conditionalFormatting sqref="Y46">
    <cfRule type="expression" dxfId="60" priority="53" stopIfTrue="1">
      <formula>COUNTA($A46)</formula>
    </cfRule>
  </conditionalFormatting>
  <conditionalFormatting sqref="Y45">
    <cfRule type="expression" dxfId="59" priority="52" stopIfTrue="1">
      <formula>COUNTA($A45)</formula>
    </cfRule>
  </conditionalFormatting>
  <conditionalFormatting sqref="Y46:Y47">
    <cfRule type="expression" dxfId="58" priority="51" stopIfTrue="1">
      <formula>COUNTA($A46)</formula>
    </cfRule>
  </conditionalFormatting>
  <conditionalFormatting sqref="F42">
    <cfRule type="expression" dxfId="57" priority="50" stopIfTrue="1">
      <formula>COUNTA($A42)</formula>
    </cfRule>
  </conditionalFormatting>
  <conditionalFormatting sqref="F42">
    <cfRule type="expression" dxfId="56" priority="49" stopIfTrue="1">
      <formula>COUNTA($A42)</formula>
    </cfRule>
  </conditionalFormatting>
  <conditionalFormatting sqref="F42">
    <cfRule type="expression" dxfId="55" priority="48" stopIfTrue="1">
      <formula>COUNTA($A42)</formula>
    </cfRule>
  </conditionalFormatting>
  <conditionalFormatting sqref="F42">
    <cfRule type="expression" dxfId="54" priority="47" stopIfTrue="1">
      <formula>COUNTA($A42)</formula>
    </cfRule>
  </conditionalFormatting>
  <conditionalFormatting sqref="F42">
    <cfRule type="expression" dxfId="53" priority="46" stopIfTrue="1">
      <formula>COUNTA($A42)</formula>
    </cfRule>
  </conditionalFormatting>
  <conditionalFormatting sqref="F42">
    <cfRule type="expression" dxfId="52" priority="45" stopIfTrue="1">
      <formula>COUNTA($A42)</formula>
    </cfRule>
  </conditionalFormatting>
  <conditionalFormatting sqref="F43">
    <cfRule type="expression" dxfId="51" priority="44" stopIfTrue="1">
      <formula>COUNTA($A43)</formula>
    </cfRule>
  </conditionalFormatting>
  <conditionalFormatting sqref="F43">
    <cfRule type="expression" dxfId="50" priority="43" stopIfTrue="1">
      <formula>COUNTA($A43)</formula>
    </cfRule>
  </conditionalFormatting>
  <conditionalFormatting sqref="F43">
    <cfRule type="expression" dxfId="49" priority="42" stopIfTrue="1">
      <formula>COUNTA($A43)</formula>
    </cfRule>
  </conditionalFormatting>
  <conditionalFormatting sqref="F43">
    <cfRule type="expression" dxfId="48" priority="41" stopIfTrue="1">
      <formula>COUNTA($A43)</formula>
    </cfRule>
  </conditionalFormatting>
  <conditionalFormatting sqref="F43">
    <cfRule type="expression" dxfId="47" priority="40" stopIfTrue="1">
      <formula>COUNTA($A43)</formula>
    </cfRule>
  </conditionalFormatting>
  <conditionalFormatting sqref="F43">
    <cfRule type="expression" dxfId="46" priority="39" stopIfTrue="1">
      <formula>COUNTA($A43)</formula>
    </cfRule>
  </conditionalFormatting>
  <conditionalFormatting sqref="F44">
    <cfRule type="expression" dxfId="45" priority="38" stopIfTrue="1">
      <formula>COUNTA($A44)</formula>
    </cfRule>
  </conditionalFormatting>
  <conditionalFormatting sqref="F44">
    <cfRule type="expression" dxfId="44" priority="37" stopIfTrue="1">
      <formula>COUNTA($A44)</formula>
    </cfRule>
  </conditionalFormatting>
  <conditionalFormatting sqref="F44">
    <cfRule type="expression" dxfId="43" priority="36" stopIfTrue="1">
      <formula>COUNTA($A44)</formula>
    </cfRule>
  </conditionalFormatting>
  <conditionalFormatting sqref="F44">
    <cfRule type="expression" dxfId="42" priority="35" stopIfTrue="1">
      <formula>COUNTA($A44)</formula>
    </cfRule>
  </conditionalFormatting>
  <conditionalFormatting sqref="F44">
    <cfRule type="expression" dxfId="41" priority="34" stopIfTrue="1">
      <formula>COUNTA($A44)</formula>
    </cfRule>
  </conditionalFormatting>
  <conditionalFormatting sqref="F44">
    <cfRule type="expression" dxfId="40" priority="33" stopIfTrue="1">
      <formula>COUNTA($A44)</formula>
    </cfRule>
  </conditionalFormatting>
  <conditionalFormatting sqref="F44">
    <cfRule type="expression" dxfId="39" priority="32" stopIfTrue="1">
      <formula>COUNTA($A44)</formula>
    </cfRule>
  </conditionalFormatting>
  <conditionalFormatting sqref="F44">
    <cfRule type="expression" dxfId="38" priority="31" stopIfTrue="1">
      <formula>COUNTA($A44)</formula>
    </cfRule>
  </conditionalFormatting>
  <conditionalFormatting sqref="F44">
    <cfRule type="expression" dxfId="37" priority="30" stopIfTrue="1">
      <formula>COUNTA($A44)</formula>
    </cfRule>
  </conditionalFormatting>
  <conditionalFormatting sqref="F44">
    <cfRule type="expression" dxfId="36" priority="29" stopIfTrue="1">
      <formula>COUNTA($A44)</formula>
    </cfRule>
  </conditionalFormatting>
  <conditionalFormatting sqref="F44">
    <cfRule type="expression" dxfId="35" priority="28" stopIfTrue="1">
      <formula>COUNTA($A44)</formula>
    </cfRule>
  </conditionalFormatting>
  <conditionalFormatting sqref="F44">
    <cfRule type="expression" dxfId="34" priority="27" stopIfTrue="1">
      <formula>COUNTA($A44)</formula>
    </cfRule>
  </conditionalFormatting>
  <conditionalFormatting sqref="F44">
    <cfRule type="expression" dxfId="33" priority="26" stopIfTrue="1">
      <formula>COUNTA($A44)</formula>
    </cfRule>
  </conditionalFormatting>
  <conditionalFormatting sqref="F44">
    <cfRule type="expression" dxfId="32" priority="25" stopIfTrue="1">
      <formula>COUNTA($A44)</formula>
    </cfRule>
  </conditionalFormatting>
  <conditionalFormatting sqref="F44">
    <cfRule type="expression" dxfId="31" priority="24" stopIfTrue="1">
      <formula>COUNTA($A44)</formula>
    </cfRule>
  </conditionalFormatting>
  <conditionalFormatting sqref="F44">
    <cfRule type="expression" dxfId="30" priority="23" stopIfTrue="1">
      <formula>COUNTA($A44)</formula>
    </cfRule>
  </conditionalFormatting>
  <conditionalFormatting sqref="F44">
    <cfRule type="expression" dxfId="29" priority="22" stopIfTrue="1">
      <formula>COUNTA($A44)</formula>
    </cfRule>
  </conditionalFormatting>
  <conditionalFormatting sqref="F44">
    <cfRule type="expression" dxfId="28" priority="21" stopIfTrue="1">
      <formula>COUNTA($A44)</formula>
    </cfRule>
  </conditionalFormatting>
  <conditionalFormatting sqref="F44">
    <cfRule type="expression" dxfId="27" priority="20" stopIfTrue="1">
      <formula>COUNTA($A44)</formula>
    </cfRule>
  </conditionalFormatting>
  <conditionalFormatting sqref="F44">
    <cfRule type="expression" dxfId="26" priority="19" stopIfTrue="1">
      <formula>COUNTA($A44)</formula>
    </cfRule>
  </conditionalFormatting>
  <conditionalFormatting sqref="F44">
    <cfRule type="expression" dxfId="25" priority="18" stopIfTrue="1">
      <formula>COUNTA($A44)</formula>
    </cfRule>
  </conditionalFormatting>
  <conditionalFormatting sqref="F44">
    <cfRule type="expression" dxfId="24" priority="17" stopIfTrue="1">
      <formula>COUNTA($A44)</formula>
    </cfRule>
  </conditionalFormatting>
  <conditionalFormatting sqref="F44">
    <cfRule type="expression" dxfId="23" priority="16" stopIfTrue="1">
      <formula>COUNTA($A44)</formula>
    </cfRule>
  </conditionalFormatting>
  <conditionalFormatting sqref="F44">
    <cfRule type="expression" dxfId="22" priority="15" stopIfTrue="1">
      <formula>COUNTA($A44)</formula>
    </cfRule>
  </conditionalFormatting>
  <conditionalFormatting sqref="U25:U28">
    <cfRule type="expression" dxfId="21" priority="14" stopIfTrue="1">
      <formula>COUNTA($A25)</formula>
    </cfRule>
  </conditionalFormatting>
  <conditionalFormatting sqref="H38:H49">
    <cfRule type="expression" dxfId="20" priority="13" stopIfTrue="1">
      <formula>COUNTA($A38)</formula>
    </cfRule>
  </conditionalFormatting>
  <conditionalFormatting sqref="H38:H49">
    <cfRule type="expression" dxfId="19" priority="12" stopIfTrue="1">
      <formula>COUNTA($A38)</formula>
    </cfRule>
  </conditionalFormatting>
  <conditionalFormatting sqref="H38:H49">
    <cfRule type="expression" dxfId="18" priority="11" stopIfTrue="1">
      <formula>COUNTA($A38)</formula>
    </cfRule>
  </conditionalFormatting>
  <conditionalFormatting sqref="H38:H49">
    <cfRule type="expression" dxfId="17" priority="10" stopIfTrue="1">
      <formula>COUNTA($A38)</formula>
    </cfRule>
  </conditionalFormatting>
  <conditionalFormatting sqref="H38:H49">
    <cfRule type="expression" dxfId="16" priority="9" stopIfTrue="1">
      <formula>COUNTA($A38)</formula>
    </cfRule>
  </conditionalFormatting>
  <conditionalFormatting sqref="H38:H49">
    <cfRule type="expression" dxfId="15" priority="8" stopIfTrue="1">
      <formula>COUNTA($A38)</formula>
    </cfRule>
  </conditionalFormatting>
  <conditionalFormatting sqref="H38:H49">
    <cfRule type="expression" dxfId="14" priority="7" stopIfTrue="1">
      <formula>COUNTA($A38)</formula>
    </cfRule>
  </conditionalFormatting>
  <conditionalFormatting sqref="H38:H49">
    <cfRule type="expression" dxfId="13" priority="6" stopIfTrue="1">
      <formula>COUNTA($A38)</formula>
    </cfRule>
  </conditionalFormatting>
  <conditionalFormatting sqref="H38:H49">
    <cfRule type="expression" dxfId="12" priority="5" stopIfTrue="1">
      <formula>COUNTA($A38)</formula>
    </cfRule>
  </conditionalFormatting>
  <conditionalFormatting sqref="H38:H49">
    <cfRule type="expression" dxfId="11" priority="4" stopIfTrue="1">
      <formula>COUNTA($A38)</formula>
    </cfRule>
  </conditionalFormatting>
  <conditionalFormatting sqref="H38:H49">
    <cfRule type="expression" dxfId="10" priority="3" stopIfTrue="1">
      <formula>COUNTA($A38)</formula>
    </cfRule>
  </conditionalFormatting>
  <conditionalFormatting sqref="H38:H49">
    <cfRule type="expression" dxfId="9" priority="2" stopIfTrue="1">
      <formula>COUNTA($A38)</formula>
    </cfRule>
  </conditionalFormatting>
  <conditionalFormatting sqref="H38:H49">
    <cfRule type="expression" dxfId="8" priority="1" stopIfTrue="1">
      <formula>COUNTA($A38)</formula>
    </cfRule>
  </conditionalFormatting>
  <dataValidations disablePrompts="1" count="1">
    <dataValidation allowBlank="1" showInputMessage="1" showErrorMessage="1" promptTitle="Não" prompt="Digite Aqui" sqref="H62:H68 H54:H60 I53:I68 H14:I52"/>
  </dataValidations>
  <hyperlinks>
    <hyperlink ref="J39" r:id="rId1" display="https://www.orcafascio.com/banco/sinapi/composicoes/5b06062214fef9480bea01f9?estado_sinapi=SC"/>
  </hyperlinks>
  <pageMargins left="0.35433070866141736" right="0.27559055118110237" top="0.47" bottom="0.85" header="0.31496062992125984" footer="0.31496062992125984"/>
  <pageSetup paperSize="9" scale="55" orientation="portrait"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00B050"/>
    <pageSetUpPr fitToPage="1"/>
  </sheetPr>
  <dimension ref="A1:P63"/>
  <sheetViews>
    <sheetView showGridLines="0" showZeros="0" view="pageBreakPreview" zoomScaleNormal="85" zoomScaleSheetLayoutView="100" workbookViewId="0">
      <selection activeCell="C34" sqref="C34"/>
    </sheetView>
  </sheetViews>
  <sheetFormatPr defaultColWidth="1.7109375" defaultRowHeight="9.9499999999999993" customHeight="1" x14ac:dyDescent="0.25"/>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x14ac:dyDescent="0.15">
      <c r="A1" s="129"/>
      <c r="B1" s="115"/>
      <c r="C1" s="113" t="s">
        <v>65</v>
      </c>
      <c r="D1" s="113"/>
      <c r="E1" s="113"/>
      <c r="F1" s="113" t="s">
        <v>64</v>
      </c>
      <c r="G1" s="113"/>
      <c r="H1" s="112"/>
      <c r="I1" s="111"/>
      <c r="J1" s="110"/>
      <c r="L1" s="128"/>
      <c r="O1" s="105"/>
      <c r="P1" s="105"/>
    </row>
    <row r="2" spans="1:16" ht="12" customHeight="1" x14ac:dyDescent="0.2">
      <c r="A2" s="121"/>
      <c r="B2" s="32"/>
      <c r="C2" s="103" t="s">
        <v>63</v>
      </c>
      <c r="D2" s="102"/>
      <c r="E2" s="101"/>
      <c r="F2" s="103"/>
      <c r="G2" s="102"/>
      <c r="H2" s="102"/>
      <c r="I2" s="102"/>
      <c r="J2" s="101"/>
      <c r="K2" s="118" t="s">
        <v>55</v>
      </c>
      <c r="L2" s="127"/>
    </row>
    <row r="3" spans="1:16" s="104" customFormat="1" ht="14.1" customHeight="1" x14ac:dyDescent="0.15">
      <c r="A3" s="126" t="s">
        <v>62</v>
      </c>
      <c r="B3" s="115"/>
      <c r="C3" s="114" t="s">
        <v>61</v>
      </c>
      <c r="D3" s="114"/>
      <c r="E3" s="114"/>
      <c r="F3" s="125"/>
      <c r="G3" s="125"/>
      <c r="H3" s="112"/>
      <c r="I3" s="111"/>
      <c r="J3" s="110"/>
      <c r="K3" s="109"/>
      <c r="L3" s="124" t="s">
        <v>60</v>
      </c>
      <c r="M3" s="123" t="s">
        <v>48</v>
      </c>
      <c r="N3" s="122"/>
      <c r="O3" s="105"/>
      <c r="P3" s="105"/>
    </row>
    <row r="4" spans="1:16" ht="12" customHeight="1" x14ac:dyDescent="0.2">
      <c r="A4" s="121"/>
      <c r="B4" s="32"/>
      <c r="C4" s="103" t="s">
        <v>266</v>
      </c>
      <c r="D4" s="102"/>
      <c r="E4" s="102"/>
      <c r="F4" s="102"/>
      <c r="G4" s="102"/>
      <c r="H4" s="120"/>
      <c r="I4" s="120"/>
      <c r="J4" s="119"/>
      <c r="K4" s="118" t="s">
        <v>55</v>
      </c>
      <c r="L4" s="117">
        <f>$M$4+$M$6</f>
        <v>0</v>
      </c>
      <c r="M4" s="98"/>
    </row>
    <row r="5" spans="1:16" s="104" customFormat="1" ht="14.1" customHeight="1" x14ac:dyDescent="0.15">
      <c r="A5" s="116"/>
      <c r="B5" s="115"/>
      <c r="C5" s="114" t="s">
        <v>59</v>
      </c>
      <c r="D5" s="114"/>
      <c r="E5" s="114"/>
      <c r="F5" s="113" t="s">
        <v>58</v>
      </c>
      <c r="G5" s="113"/>
      <c r="H5" s="112"/>
      <c r="I5" s="111"/>
      <c r="J5" s="110"/>
      <c r="K5" s="109"/>
      <c r="L5" s="108" t="s">
        <v>57</v>
      </c>
      <c r="M5" s="107" t="s">
        <v>56</v>
      </c>
      <c r="N5" s="106"/>
      <c r="O5" s="105"/>
      <c r="P5" s="105"/>
    </row>
    <row r="6" spans="1:16" ht="12" customHeight="1" x14ac:dyDescent="0.2">
      <c r="A6" s="93"/>
      <c r="B6" s="32"/>
      <c r="C6" s="103" t="s">
        <v>264</v>
      </c>
      <c r="D6" s="102"/>
      <c r="E6" s="101"/>
      <c r="F6" s="103"/>
      <c r="G6" s="102"/>
      <c r="H6" s="102"/>
      <c r="I6" s="102"/>
      <c r="J6" s="101"/>
      <c r="K6" s="100" t="s">
        <v>55</v>
      </c>
      <c r="L6" s="99">
        <f>CPAuxiliar</f>
        <v>139741.81276325</v>
      </c>
      <c r="M6" s="98"/>
    </row>
    <row r="7" spans="1:16" ht="6" customHeight="1" x14ac:dyDescent="0.25">
      <c r="A7" s="93"/>
    </row>
    <row r="8" spans="1:16" s="40" customFormat="1" ht="12" customHeight="1" x14ac:dyDescent="0.25">
      <c r="A8" s="96"/>
      <c r="B8" s="96"/>
      <c r="C8" s="97" t="s">
        <v>54</v>
      </c>
      <c r="D8" s="96" t="s">
        <v>53</v>
      </c>
      <c r="E8" s="96"/>
      <c r="F8" s="96"/>
      <c r="G8" s="96"/>
      <c r="H8" s="96"/>
      <c r="I8" s="96"/>
      <c r="J8" s="96"/>
      <c r="K8" s="96"/>
      <c r="L8" s="96"/>
      <c r="M8" s="96"/>
      <c r="N8" s="96"/>
      <c r="O8" s="95"/>
      <c r="P8" s="95"/>
    </row>
    <row r="9" spans="1:16" ht="6" customHeight="1" x14ac:dyDescent="0.25">
      <c r="B9" s="94"/>
      <c r="C9" s="93"/>
      <c r="D9" s="92"/>
      <c r="E9" s="91"/>
      <c r="F9" s="90"/>
      <c r="G9" s="90"/>
      <c r="H9" s="89"/>
      <c r="I9" s="89"/>
      <c r="J9" s="88"/>
      <c r="K9" s="87"/>
      <c r="L9" s="87"/>
      <c r="M9" s="87"/>
      <c r="N9" s="86"/>
    </row>
    <row r="10" spans="1:16" s="15" customFormat="1" ht="12" customHeight="1" x14ac:dyDescent="0.25">
      <c r="A10" s="85"/>
      <c r="B10" s="82"/>
      <c r="C10" s="84" t="s">
        <v>52</v>
      </c>
      <c r="D10" s="82"/>
      <c r="E10" s="83"/>
      <c r="F10" s="82"/>
      <c r="G10" s="82"/>
      <c r="H10" s="81"/>
      <c r="I10" s="81"/>
      <c r="J10" s="81"/>
      <c r="K10" s="81"/>
      <c r="L10" s="81"/>
      <c r="M10" s="81"/>
      <c r="N10" s="80"/>
      <c r="O10" s="79"/>
      <c r="P10" s="79"/>
    </row>
    <row r="11" spans="1:16" s="70" customFormat="1" ht="12" customHeight="1" x14ac:dyDescent="0.2">
      <c r="A11" s="371" t="s">
        <v>51</v>
      </c>
      <c r="B11" s="373" t="s">
        <v>50</v>
      </c>
      <c r="C11" s="373" t="s">
        <v>49</v>
      </c>
      <c r="D11" s="373" t="s">
        <v>12</v>
      </c>
      <c r="E11" s="379" t="s">
        <v>13</v>
      </c>
      <c r="F11" s="375" t="s">
        <v>48</v>
      </c>
      <c r="G11" s="78"/>
      <c r="H11" s="77" t="s">
        <v>47</v>
      </c>
      <c r="I11" s="77" t="s">
        <v>46</v>
      </c>
      <c r="J11" s="76" t="s">
        <v>45</v>
      </c>
      <c r="K11" s="76"/>
      <c r="L11" s="76"/>
      <c r="M11" s="377" t="s">
        <v>44</v>
      </c>
      <c r="N11" s="368" t="s">
        <v>43</v>
      </c>
      <c r="O11" s="75"/>
      <c r="P11" s="71"/>
    </row>
    <row r="12" spans="1:16" s="70" customFormat="1" ht="12.75" customHeight="1" x14ac:dyDescent="0.2">
      <c r="A12" s="372"/>
      <c r="B12" s="374"/>
      <c r="C12" s="374"/>
      <c r="D12" s="374"/>
      <c r="E12" s="380"/>
      <c r="F12" s="376"/>
      <c r="G12" s="74"/>
      <c r="H12" s="73"/>
      <c r="I12" s="73"/>
      <c r="J12" s="72" t="s">
        <v>42</v>
      </c>
      <c r="K12" s="72" t="s">
        <v>41</v>
      </c>
      <c r="L12" s="72" t="s">
        <v>40</v>
      </c>
      <c r="M12" s="378"/>
      <c r="N12" s="369"/>
      <c r="O12" s="71"/>
      <c r="P12" s="71"/>
    </row>
    <row r="13" spans="1:16" ht="11.25" x14ac:dyDescent="0.2">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x14ac:dyDescent="0.2">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x14ac:dyDescent="0.2">
      <c r="A15" s="64"/>
      <c r="B15" s="65">
        <f>ORÇAMENTO!B15</f>
        <v>1</v>
      </c>
      <c r="C15" s="65" t="str">
        <f>ORÇAMENTO!C15</f>
        <v xml:space="preserve">DRENAGEM PLUVIAL </v>
      </c>
      <c r="D15" s="63"/>
      <c r="E15" s="62"/>
      <c r="F15" s="53">
        <f t="shared" si="0"/>
        <v>0</v>
      </c>
      <c r="G15" s="53" t="b">
        <f t="shared" si="1"/>
        <v>0</v>
      </c>
      <c r="H15" s="53">
        <f t="shared" si="2"/>
        <v>6757.5239600000004</v>
      </c>
      <c r="I15" s="61">
        <f>CPAutomatica</f>
        <v>6757.5239600000004</v>
      </c>
      <c r="J15" s="60"/>
      <c r="K15" s="59"/>
      <c r="L15" s="59"/>
      <c r="M15" s="48">
        <f>ORÇAMENTO!I15</f>
        <v>6757.5239600000004</v>
      </c>
      <c r="N15" s="58">
        <f>Incidencia</f>
        <v>4.8357208385786219</v>
      </c>
      <c r="O15" s="38"/>
      <c r="P15" s="38"/>
    </row>
    <row r="16" spans="1:16" ht="9.9499999999999993" customHeight="1" x14ac:dyDescent="0.2">
      <c r="A16" s="64"/>
      <c r="B16" s="65">
        <f>ORÇAMENTO!B37</f>
        <v>2</v>
      </c>
      <c r="C16" s="65" t="str">
        <f>ORÇAMENTO!C37</f>
        <v>PAVIMENTAÇÂO</v>
      </c>
      <c r="D16" s="63"/>
      <c r="E16" s="62"/>
      <c r="F16" s="53">
        <f t="shared" si="0"/>
        <v>0</v>
      </c>
      <c r="G16" s="53" t="b">
        <f t="shared" si="1"/>
        <v>0</v>
      </c>
      <c r="H16" s="53">
        <f t="shared" si="2"/>
        <v>98279.043839249993</v>
      </c>
      <c r="I16" s="61">
        <f>CPAutomatica</f>
        <v>98279.043839249993</v>
      </c>
      <c r="J16" s="60"/>
      <c r="K16" s="59"/>
      <c r="L16" s="59"/>
      <c r="M16" s="48">
        <f>ORÇAMENTO!I37</f>
        <v>98279.043839249993</v>
      </c>
      <c r="N16" s="58">
        <f>Incidencia</f>
        <v>70.329017418540246</v>
      </c>
      <c r="O16" s="38"/>
      <c r="P16" s="38"/>
    </row>
    <row r="17" spans="1:16" ht="9.9499999999999993" customHeight="1" x14ac:dyDescent="0.2">
      <c r="A17" s="64"/>
      <c r="B17" s="65">
        <f>ORÇAMENTO!B53</f>
        <v>3</v>
      </c>
      <c r="C17" s="65" t="str">
        <f>ORÇAMENTO!C53</f>
        <v>SINALIZAÇÃO VIARIA</v>
      </c>
      <c r="D17" s="63"/>
      <c r="E17" s="62"/>
      <c r="F17" s="53">
        <f t="shared" si="0"/>
        <v>0</v>
      </c>
      <c r="G17" s="53" t="b">
        <f t="shared" si="1"/>
        <v>0</v>
      </c>
      <c r="H17" s="53">
        <f t="shared" si="2"/>
        <v>3515.4836800000003</v>
      </c>
      <c r="I17" s="61">
        <f>CPAutomatica</f>
        <v>3515.4836800000003</v>
      </c>
      <c r="J17" s="60"/>
      <c r="K17" s="59"/>
      <c r="L17" s="59"/>
      <c r="M17" s="48">
        <f>ORÇAMENTO!I53</f>
        <v>3515.4836800000003</v>
      </c>
      <c r="N17" s="58">
        <f>Incidencia</f>
        <v>2.515699210196964</v>
      </c>
      <c r="O17" s="38"/>
      <c r="P17" s="38"/>
    </row>
    <row r="18" spans="1:16" ht="9.9499999999999993" customHeight="1" x14ac:dyDescent="0.2">
      <c r="A18" s="64"/>
      <c r="B18" s="65">
        <f>ORÇAMENTO!B61</f>
        <v>4</v>
      </c>
      <c r="C18" s="65" t="str">
        <f>ORÇAMENTO!C61</f>
        <v>CALÇADAS E RAMPA DE ACESSIBILIDADE E GARAGEM</v>
      </c>
      <c r="D18" s="63"/>
      <c r="E18" s="62"/>
      <c r="F18" s="53">
        <f t="shared" si="0"/>
        <v>0</v>
      </c>
      <c r="G18" s="53" t="b">
        <f t="shared" si="1"/>
        <v>0</v>
      </c>
      <c r="H18" s="53">
        <f t="shared" si="2"/>
        <v>31189.761284</v>
      </c>
      <c r="I18" s="61">
        <f>CPAutomatica</f>
        <v>31189.761284</v>
      </c>
      <c r="J18" s="60"/>
      <c r="K18" s="59"/>
      <c r="L18" s="59"/>
      <c r="M18" s="48">
        <f>ORÇAMENTO!I61</f>
        <v>31189.761284</v>
      </c>
      <c r="N18" s="58">
        <f>Incidencia</f>
        <v>22.319562532684159</v>
      </c>
      <c r="O18" s="38"/>
      <c r="P18" s="38"/>
    </row>
    <row r="19" spans="1:16" ht="9.75" customHeight="1" x14ac:dyDescent="0.2">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x14ac:dyDescent="0.2">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x14ac:dyDescent="0.2">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x14ac:dyDescent="0.2">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x14ac:dyDescent="0.2">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x14ac:dyDescent="0.2">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x14ac:dyDescent="0.2">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x14ac:dyDescent="0.2">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x14ac:dyDescent="0.2">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x14ac:dyDescent="0.2">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x14ac:dyDescent="0.2">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x14ac:dyDescent="0.2">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x14ac:dyDescent="0.2">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x14ac:dyDescent="0.2">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x14ac:dyDescent="0.2">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x14ac:dyDescent="0.2">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x14ac:dyDescent="0.2">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x14ac:dyDescent="0.2">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x14ac:dyDescent="0.2">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x14ac:dyDescent="0.2">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x14ac:dyDescent="0.2">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x14ac:dyDescent="0.2">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x14ac:dyDescent="0.2">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x14ac:dyDescent="0.2">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x14ac:dyDescent="0.2">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x14ac:dyDescent="0.2">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x14ac:dyDescent="0.2">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x14ac:dyDescent="0.2">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x14ac:dyDescent="0.2">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x14ac:dyDescent="0.2">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x14ac:dyDescent="0.2">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x14ac:dyDescent="0.2">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x14ac:dyDescent="0.2">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x14ac:dyDescent="0.2">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x14ac:dyDescent="0.2">
      <c r="A53" s="46">
        <f>SUM($L$13:$L$52)</f>
        <v>0</v>
      </c>
      <c r="B53" s="45"/>
      <c r="C53" s="44" t="s">
        <v>22</v>
      </c>
      <c r="D53" s="44"/>
      <c r="E53" s="44"/>
      <c r="F53" s="43">
        <f>SUM($F$13:$F$52)</f>
        <v>0</v>
      </c>
      <c r="G53" s="43"/>
      <c r="H53" s="43"/>
      <c r="I53" s="42"/>
      <c r="J53" s="42">
        <f>TotalCPFin</f>
        <v>139741.81276325</v>
      </c>
      <c r="K53" s="42">
        <f>SUM($K$13:$K$52)</f>
        <v>0</v>
      </c>
      <c r="L53" s="42">
        <f>SUM($L$13:$L$52)</f>
        <v>0</v>
      </c>
      <c r="M53" s="42">
        <f>SUM($M$13:$M$52)</f>
        <v>139741.81276325</v>
      </c>
      <c r="N53" s="41">
        <f>SUM($N$13:$N$52)</f>
        <v>100</v>
      </c>
      <c r="O53" s="38"/>
      <c r="P53" s="38"/>
    </row>
    <row r="54" spans="1:16" ht="9.9499999999999993" customHeight="1" x14ac:dyDescent="0.2">
      <c r="B54" s="32"/>
      <c r="C54" s="33"/>
      <c r="D54" s="33"/>
      <c r="E54" s="33"/>
      <c r="F54" s="37"/>
      <c r="G54" s="37"/>
      <c r="H54" s="37"/>
      <c r="I54" s="37"/>
      <c r="J54" s="37"/>
      <c r="K54" s="37"/>
      <c r="L54" s="37"/>
      <c r="M54" s="37"/>
      <c r="N54" s="37"/>
      <c r="O54" s="39"/>
      <c r="P54" s="38"/>
    </row>
    <row r="55" spans="1:16" ht="9.9499999999999993" customHeight="1" x14ac:dyDescent="0.25">
      <c r="B55" s="32"/>
      <c r="C55" s="33"/>
      <c r="D55" s="33"/>
      <c r="E55" s="33"/>
      <c r="F55" s="37"/>
      <c r="G55" s="37"/>
      <c r="H55" s="37"/>
      <c r="I55" s="37"/>
      <c r="J55" s="37"/>
      <c r="K55" s="37"/>
      <c r="L55" s="37"/>
      <c r="M55" s="37"/>
      <c r="N55" s="37"/>
    </row>
    <row r="58" spans="1:16" s="34" customFormat="1" ht="13.5" customHeight="1" x14ac:dyDescent="0.25">
      <c r="A58" s="13"/>
      <c r="B58" s="36"/>
      <c r="F58" s="13"/>
      <c r="G58" s="13"/>
      <c r="H58" s="13"/>
      <c r="I58" s="13"/>
      <c r="J58" s="13"/>
      <c r="K58" s="13"/>
      <c r="L58" s="13"/>
      <c r="O58" s="35"/>
      <c r="P58" s="35"/>
    </row>
    <row r="59" spans="1:16" ht="15" customHeight="1" x14ac:dyDescent="0.25">
      <c r="B59" s="33" t="s">
        <v>38</v>
      </c>
      <c r="C59" s="32"/>
      <c r="D59" s="32"/>
      <c r="E59" s="32"/>
      <c r="F59" s="31"/>
      <c r="G59" s="31"/>
      <c r="H59" s="31"/>
      <c r="I59" s="31"/>
      <c r="J59" s="31"/>
      <c r="K59" s="31"/>
    </row>
    <row r="60" spans="1:16" s="18" customFormat="1" ht="12" customHeight="1" x14ac:dyDescent="0.2">
      <c r="B60" s="30" t="s">
        <v>37</v>
      </c>
      <c r="C60" s="30"/>
      <c r="D60" s="30"/>
      <c r="E60" s="30"/>
      <c r="F60" s="29" t="s">
        <v>19</v>
      </c>
      <c r="G60" s="29"/>
      <c r="H60" s="29"/>
      <c r="I60" s="28"/>
      <c r="J60" s="28"/>
      <c r="K60" s="27"/>
      <c r="M60" s="367">
        <v>43257</v>
      </c>
      <c r="N60" s="367"/>
      <c r="O60" s="19"/>
      <c r="P60" s="19"/>
    </row>
    <row r="61" spans="1:16" s="18" customFormat="1" ht="12" customHeight="1" x14ac:dyDescent="0.2">
      <c r="B61" s="20" t="s">
        <v>36</v>
      </c>
      <c r="C61" s="26"/>
      <c r="D61" s="20"/>
      <c r="E61" s="20"/>
      <c r="F61" s="24" t="s">
        <v>36</v>
      </c>
      <c r="G61" s="24"/>
      <c r="H61" s="24"/>
      <c r="I61" s="24"/>
      <c r="J61" s="23"/>
      <c r="K61" s="22"/>
      <c r="L61" s="21"/>
      <c r="M61" s="370" t="s">
        <v>35</v>
      </c>
      <c r="N61" s="370"/>
      <c r="O61" s="19"/>
      <c r="P61" s="19"/>
    </row>
    <row r="62" spans="1:16" s="18" customFormat="1" ht="12" customHeight="1" x14ac:dyDescent="0.2">
      <c r="B62" s="20" t="s">
        <v>34</v>
      </c>
      <c r="C62" s="25"/>
      <c r="D62" s="20"/>
      <c r="E62" s="20"/>
      <c r="F62" s="24" t="s">
        <v>33</v>
      </c>
      <c r="G62" s="24"/>
      <c r="H62" s="24"/>
      <c r="I62" s="24"/>
      <c r="J62" s="23"/>
      <c r="K62" s="22"/>
      <c r="L62" s="21"/>
      <c r="M62" s="20"/>
      <c r="N62" s="20"/>
      <c r="O62" s="19"/>
      <c r="P62" s="19"/>
    </row>
    <row r="63" spans="1:16" ht="9.9499999999999993" customHeight="1" x14ac:dyDescent="0.25">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7" priority="2" stopIfTrue="1" operator="lessThan">
      <formula>0</formula>
    </cfRule>
  </conditionalFormatting>
  <conditionalFormatting sqref="F53">
    <cfRule type="expression" dxfId="6"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9"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I70" sqref="I70"/>
    </sheetView>
  </sheetViews>
  <sheetFormatPr defaultColWidth="7.5703125" defaultRowHeight="12" customHeight="1" x14ac:dyDescent="0.2"/>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x14ac:dyDescent="0.15">
      <c r="A1" s="232" t="s">
        <v>65</v>
      </c>
      <c r="E1" s="232"/>
      <c r="F1" s="229"/>
      <c r="G1" s="229"/>
      <c r="I1" s="228" t="s">
        <v>159</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x14ac:dyDescent="0.2">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x14ac:dyDescent="0.15">
      <c r="A3" s="232" t="s">
        <v>64</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x14ac:dyDescent="0.2">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x14ac:dyDescent="0.15">
      <c r="A5" s="232" t="s">
        <v>58</v>
      </c>
      <c r="E5" s="231"/>
      <c r="F5" s="229"/>
      <c r="G5" s="229"/>
      <c r="I5" s="230" t="s">
        <v>158</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x14ac:dyDescent="0.2">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x14ac:dyDescent="0.25">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x14ac:dyDescent="0.25">
      <c r="A8" s="207"/>
      <c r="B8" s="205"/>
      <c r="C8" s="205"/>
      <c r="D8" s="205"/>
      <c r="E8" s="205"/>
      <c r="F8" s="205"/>
      <c r="G8" s="206"/>
      <c r="H8" s="205" t="s">
        <v>157</v>
      </c>
      <c r="I8" s="205"/>
      <c r="J8" s="205"/>
      <c r="K8" s="205"/>
      <c r="L8" s="205"/>
      <c r="M8" s="205"/>
      <c r="N8" s="205"/>
      <c r="O8" s="205"/>
      <c r="P8" s="205"/>
      <c r="Q8" s="205"/>
      <c r="R8" s="205"/>
      <c r="S8" s="205"/>
      <c r="T8" s="205"/>
      <c r="U8" s="205"/>
      <c r="V8" s="205"/>
      <c r="W8" s="205" t="s">
        <v>157</v>
      </c>
      <c r="X8" s="205"/>
      <c r="Y8" s="205"/>
      <c r="Z8" s="205"/>
      <c r="AA8" s="205"/>
      <c r="AB8" s="205"/>
      <c r="AC8" s="205"/>
      <c r="AD8" s="205"/>
      <c r="AE8" s="205"/>
      <c r="AF8" s="205"/>
      <c r="AG8" s="205"/>
      <c r="AH8" s="205"/>
      <c r="AI8" s="205"/>
      <c r="AJ8" s="205"/>
      <c r="AK8" s="205"/>
      <c r="AL8" s="205" t="s">
        <v>157</v>
      </c>
      <c r="AM8" s="205"/>
      <c r="AN8" s="205"/>
      <c r="AO8" s="205"/>
      <c r="AP8" s="205"/>
      <c r="AQ8" s="205"/>
      <c r="AR8" s="205"/>
      <c r="AS8" s="205"/>
      <c r="AT8" s="205"/>
      <c r="AU8" s="205"/>
      <c r="AV8" s="205"/>
      <c r="AW8" s="205"/>
      <c r="AX8" s="205"/>
      <c r="AY8" s="205"/>
      <c r="AZ8" s="205"/>
      <c r="BA8" s="205" t="s">
        <v>157</v>
      </c>
      <c r="BB8" s="205"/>
      <c r="BC8" s="205"/>
      <c r="BD8" s="205"/>
      <c r="BE8" s="205"/>
      <c r="BF8" s="205"/>
      <c r="BG8" s="205"/>
      <c r="BH8" s="205"/>
      <c r="BI8" s="205"/>
      <c r="BJ8" s="205"/>
      <c r="BK8" s="205"/>
      <c r="BL8" s="205"/>
      <c r="BM8" s="205"/>
      <c r="BN8" s="205"/>
      <c r="BO8" s="205"/>
      <c r="BP8" s="205" t="s">
        <v>157</v>
      </c>
      <c r="BQ8" s="205"/>
      <c r="BR8" s="205"/>
      <c r="BS8" s="205"/>
      <c r="BT8" s="205"/>
      <c r="BU8" s="205"/>
      <c r="BV8" s="205"/>
      <c r="BW8" s="205"/>
      <c r="BX8" s="205"/>
      <c r="BY8" s="205"/>
      <c r="BZ8" s="205"/>
      <c r="CA8" s="205"/>
      <c r="CB8" s="205"/>
      <c r="CC8" s="205"/>
      <c r="CD8" s="205"/>
      <c r="CE8" s="205" t="s">
        <v>157</v>
      </c>
      <c r="CF8" s="205"/>
      <c r="CG8" s="205"/>
      <c r="CH8" s="205"/>
      <c r="CI8" s="205"/>
      <c r="CJ8" s="205"/>
      <c r="CK8" s="205"/>
      <c r="CL8" s="205"/>
      <c r="CM8" s="205"/>
      <c r="CN8" s="205"/>
      <c r="CO8" s="205"/>
      <c r="CP8" s="205"/>
      <c r="CQ8" s="205"/>
      <c r="CR8" s="205"/>
      <c r="CS8" s="205"/>
      <c r="CT8" s="205" t="s">
        <v>157</v>
      </c>
      <c r="CU8" s="205"/>
      <c r="CV8" s="205"/>
      <c r="CW8" s="205"/>
      <c r="CX8" s="205"/>
      <c r="CY8" s="205"/>
      <c r="CZ8" s="205"/>
      <c r="DA8" s="205"/>
      <c r="DB8" s="205"/>
      <c r="DC8" s="205"/>
      <c r="DD8" s="205"/>
      <c r="DE8" s="205"/>
      <c r="DF8" s="205"/>
      <c r="DG8" s="205"/>
      <c r="DH8" s="205"/>
      <c r="DI8" s="205" t="s">
        <v>157</v>
      </c>
      <c r="DJ8" s="205"/>
      <c r="DK8" s="205"/>
      <c r="DL8" s="205"/>
      <c r="DM8" s="205"/>
      <c r="DN8" s="205"/>
      <c r="DO8" s="205"/>
      <c r="DP8" s="205"/>
      <c r="DQ8" s="205"/>
      <c r="DR8" s="205"/>
      <c r="DS8" s="205"/>
      <c r="DT8" s="205"/>
      <c r="DU8" s="205"/>
      <c r="DV8" s="205"/>
      <c r="DW8" s="205"/>
      <c r="DX8" s="205" t="s">
        <v>157</v>
      </c>
      <c r="DY8" s="205"/>
      <c r="DZ8" s="205"/>
      <c r="EA8" s="205"/>
      <c r="EB8" s="205"/>
      <c r="EC8" s="205"/>
      <c r="ED8" s="205"/>
      <c r="EE8" s="205"/>
      <c r="EF8" s="205"/>
      <c r="EG8" s="205"/>
      <c r="EH8" s="205"/>
      <c r="EI8" s="205"/>
      <c r="EJ8" s="205"/>
      <c r="EK8" s="205"/>
      <c r="EL8" s="205"/>
      <c r="EM8" s="205" t="s">
        <v>157</v>
      </c>
      <c r="EN8" s="205"/>
      <c r="EO8" s="205"/>
      <c r="EP8" s="205"/>
      <c r="EQ8" s="205"/>
      <c r="ER8" s="205"/>
      <c r="ES8" s="205"/>
      <c r="ET8" s="205"/>
      <c r="EU8" s="205"/>
      <c r="EV8" s="205"/>
      <c r="EW8" s="205"/>
      <c r="EX8" s="205"/>
      <c r="EY8" s="205"/>
      <c r="EZ8" s="205"/>
      <c r="FA8" s="205"/>
      <c r="FB8" s="205" t="s">
        <v>157</v>
      </c>
      <c r="FC8" s="205"/>
      <c r="FD8" s="205"/>
      <c r="FE8" s="205"/>
      <c r="FF8" s="205"/>
      <c r="FG8" s="205"/>
      <c r="FH8" s="205"/>
      <c r="FI8" s="205"/>
      <c r="FJ8" s="205"/>
      <c r="FK8" s="205"/>
      <c r="FL8" s="205"/>
      <c r="FM8" s="205"/>
      <c r="FN8" s="205"/>
      <c r="FO8" s="205"/>
      <c r="FP8" s="205"/>
      <c r="FQ8" s="205" t="s">
        <v>157</v>
      </c>
      <c r="FR8" s="205"/>
      <c r="FS8" s="205"/>
      <c r="FT8" s="205"/>
      <c r="FU8" s="205"/>
      <c r="FV8" s="205"/>
      <c r="FW8" s="205"/>
      <c r="FX8" s="205"/>
      <c r="FY8" s="205"/>
      <c r="FZ8" s="205"/>
      <c r="GA8" s="205"/>
      <c r="GB8" s="205"/>
      <c r="GC8" s="205"/>
      <c r="GD8" s="205"/>
      <c r="GE8" s="205"/>
      <c r="GF8" s="205" t="s">
        <v>157</v>
      </c>
      <c r="GG8" s="205"/>
      <c r="GH8" s="205"/>
      <c r="GI8" s="205"/>
      <c r="GJ8" s="205"/>
      <c r="GK8" s="205"/>
      <c r="GL8" s="205"/>
      <c r="GM8" s="205"/>
      <c r="GN8" s="205"/>
      <c r="GO8" s="205"/>
      <c r="GP8" s="205"/>
      <c r="GQ8" s="205"/>
      <c r="GR8" s="205"/>
      <c r="GS8" s="205"/>
      <c r="GT8" s="205"/>
      <c r="GU8" s="205" t="s">
        <v>157</v>
      </c>
      <c r="GV8" s="205"/>
      <c r="GW8" s="205"/>
      <c r="GX8" s="205"/>
      <c r="GY8" s="205"/>
      <c r="GZ8" s="205"/>
      <c r="HA8" s="205"/>
      <c r="HB8" s="205"/>
      <c r="HC8" s="205"/>
      <c r="HD8" s="205"/>
      <c r="HE8" s="205"/>
      <c r="HF8" s="205"/>
      <c r="HG8" s="205"/>
      <c r="HH8" s="205"/>
      <c r="HI8" s="205"/>
      <c r="HJ8" s="205" t="s">
        <v>157</v>
      </c>
      <c r="HK8" s="205"/>
      <c r="HL8" s="205"/>
      <c r="HM8" s="205"/>
      <c r="HN8" s="205"/>
      <c r="HO8" s="205"/>
      <c r="HP8" s="205"/>
      <c r="HQ8" s="205"/>
      <c r="HR8" s="205"/>
      <c r="HS8" s="205"/>
      <c r="HT8" s="205"/>
      <c r="HU8" s="205"/>
      <c r="HV8" s="205"/>
      <c r="HW8" s="205"/>
      <c r="HX8" s="205"/>
      <c r="HY8" s="205" t="s">
        <v>157</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x14ac:dyDescent="0.2"/>
    <row r="10" spans="1:256" s="202" customFormat="1" ht="12" customHeight="1" x14ac:dyDescent="0.25">
      <c r="A10" s="203"/>
      <c r="B10" s="382" t="s">
        <v>44</v>
      </c>
      <c r="C10" s="382" t="s">
        <v>156</v>
      </c>
      <c r="D10" s="382" t="s">
        <v>155</v>
      </c>
      <c r="E10" s="381" t="s">
        <v>154</v>
      </c>
      <c r="F10" s="381"/>
      <c r="G10" s="381"/>
      <c r="H10" s="381" t="s">
        <v>153</v>
      </c>
      <c r="I10" s="381"/>
      <c r="J10" s="381"/>
      <c r="K10" s="381" t="s">
        <v>152</v>
      </c>
      <c r="L10" s="381"/>
      <c r="M10" s="381"/>
      <c r="N10" s="381" t="s">
        <v>151</v>
      </c>
      <c r="O10" s="381"/>
      <c r="P10" s="381"/>
      <c r="Q10" s="381" t="s">
        <v>150</v>
      </c>
      <c r="R10" s="381"/>
      <c r="S10" s="381"/>
      <c r="T10" s="381" t="s">
        <v>149</v>
      </c>
      <c r="U10" s="381"/>
      <c r="V10" s="381"/>
      <c r="W10" s="381" t="s">
        <v>148</v>
      </c>
      <c r="X10" s="381"/>
      <c r="Y10" s="381"/>
      <c r="Z10" s="381" t="s">
        <v>147</v>
      </c>
      <c r="AA10" s="381"/>
      <c r="AB10" s="381"/>
      <c r="AC10" s="381" t="s">
        <v>146</v>
      </c>
      <c r="AD10" s="381"/>
      <c r="AE10" s="381"/>
      <c r="AF10" s="381" t="s">
        <v>145</v>
      </c>
      <c r="AG10" s="381"/>
      <c r="AH10" s="381"/>
      <c r="AI10" s="381" t="s">
        <v>144</v>
      </c>
      <c r="AJ10" s="381"/>
      <c r="AK10" s="381"/>
      <c r="AL10" s="381" t="s">
        <v>143</v>
      </c>
      <c r="AM10" s="381"/>
      <c r="AN10" s="381"/>
      <c r="AO10" s="381" t="s">
        <v>142</v>
      </c>
      <c r="AP10" s="381"/>
      <c r="AQ10" s="381"/>
      <c r="AR10" s="381" t="s">
        <v>141</v>
      </c>
      <c r="AS10" s="381"/>
      <c r="AT10" s="381"/>
      <c r="AU10" s="381" t="s">
        <v>140</v>
      </c>
      <c r="AV10" s="381"/>
      <c r="AW10" s="381"/>
      <c r="AX10" s="381" t="s">
        <v>139</v>
      </c>
      <c r="AY10" s="381"/>
      <c r="AZ10" s="381"/>
      <c r="BA10" s="381" t="s">
        <v>138</v>
      </c>
      <c r="BB10" s="381"/>
      <c r="BC10" s="381"/>
      <c r="BD10" s="381" t="s">
        <v>137</v>
      </c>
      <c r="BE10" s="381"/>
      <c r="BF10" s="381"/>
      <c r="BG10" s="381" t="s">
        <v>136</v>
      </c>
      <c r="BH10" s="381"/>
      <c r="BI10" s="381"/>
      <c r="BJ10" s="381" t="s">
        <v>135</v>
      </c>
      <c r="BK10" s="381"/>
      <c r="BL10" s="381"/>
      <c r="BM10" s="381" t="s">
        <v>134</v>
      </c>
      <c r="BN10" s="381"/>
      <c r="BO10" s="381"/>
      <c r="BP10" s="381" t="s">
        <v>133</v>
      </c>
      <c r="BQ10" s="381"/>
      <c r="BR10" s="381"/>
      <c r="BS10" s="381" t="s">
        <v>132</v>
      </c>
      <c r="BT10" s="381"/>
      <c r="BU10" s="381"/>
      <c r="BV10" s="381" t="s">
        <v>131</v>
      </c>
      <c r="BW10" s="381"/>
      <c r="BX10" s="381"/>
      <c r="BY10" s="381" t="s">
        <v>130</v>
      </c>
      <c r="BZ10" s="381"/>
      <c r="CA10" s="381"/>
      <c r="CB10" s="381" t="s">
        <v>129</v>
      </c>
      <c r="CC10" s="381"/>
      <c r="CD10" s="381"/>
      <c r="CE10" s="381" t="s">
        <v>128</v>
      </c>
      <c r="CF10" s="381"/>
      <c r="CG10" s="381"/>
      <c r="CH10" s="381" t="s">
        <v>127</v>
      </c>
      <c r="CI10" s="381"/>
      <c r="CJ10" s="381"/>
      <c r="CK10" s="381" t="s">
        <v>126</v>
      </c>
      <c r="CL10" s="381"/>
      <c r="CM10" s="381"/>
      <c r="CN10" s="381" t="s">
        <v>125</v>
      </c>
      <c r="CO10" s="381"/>
      <c r="CP10" s="381"/>
      <c r="CQ10" s="381" t="s">
        <v>124</v>
      </c>
      <c r="CR10" s="381"/>
      <c r="CS10" s="381"/>
      <c r="CT10" s="381" t="s">
        <v>123</v>
      </c>
      <c r="CU10" s="381"/>
      <c r="CV10" s="381"/>
      <c r="CW10" s="381" t="s">
        <v>122</v>
      </c>
      <c r="CX10" s="381"/>
      <c r="CY10" s="381"/>
      <c r="CZ10" s="381" t="s">
        <v>121</v>
      </c>
      <c r="DA10" s="381"/>
      <c r="DB10" s="381"/>
      <c r="DC10" s="381" t="s">
        <v>120</v>
      </c>
      <c r="DD10" s="381"/>
      <c r="DE10" s="381"/>
      <c r="DF10" s="381" t="s">
        <v>119</v>
      </c>
      <c r="DG10" s="381"/>
      <c r="DH10" s="381"/>
      <c r="DI10" s="381" t="s">
        <v>118</v>
      </c>
      <c r="DJ10" s="381"/>
      <c r="DK10" s="381"/>
      <c r="DL10" s="381" t="s">
        <v>117</v>
      </c>
      <c r="DM10" s="381"/>
      <c r="DN10" s="381"/>
      <c r="DO10" s="381" t="s">
        <v>116</v>
      </c>
      <c r="DP10" s="381"/>
      <c r="DQ10" s="381"/>
      <c r="DR10" s="381" t="s">
        <v>115</v>
      </c>
      <c r="DS10" s="381"/>
      <c r="DT10" s="381"/>
      <c r="DU10" s="381" t="s">
        <v>114</v>
      </c>
      <c r="DV10" s="381"/>
      <c r="DW10" s="381"/>
      <c r="DX10" s="381" t="s">
        <v>113</v>
      </c>
      <c r="DY10" s="381"/>
      <c r="DZ10" s="381"/>
      <c r="EA10" s="381" t="s">
        <v>112</v>
      </c>
      <c r="EB10" s="381"/>
      <c r="EC10" s="381"/>
      <c r="ED10" s="381" t="s">
        <v>111</v>
      </c>
      <c r="EE10" s="381"/>
      <c r="EF10" s="381"/>
      <c r="EG10" s="381" t="s">
        <v>110</v>
      </c>
      <c r="EH10" s="381"/>
      <c r="EI10" s="381"/>
      <c r="EJ10" s="381" t="s">
        <v>109</v>
      </c>
      <c r="EK10" s="381"/>
      <c r="EL10" s="381"/>
      <c r="EM10" s="381" t="s">
        <v>108</v>
      </c>
      <c r="EN10" s="381"/>
      <c r="EO10" s="381"/>
      <c r="EP10" s="381" t="s">
        <v>107</v>
      </c>
      <c r="EQ10" s="381"/>
      <c r="ER10" s="381"/>
      <c r="ES10" s="381" t="s">
        <v>106</v>
      </c>
      <c r="ET10" s="381"/>
      <c r="EU10" s="381"/>
      <c r="EV10" s="381" t="s">
        <v>105</v>
      </c>
      <c r="EW10" s="381"/>
      <c r="EX10" s="381"/>
      <c r="EY10" s="381" t="s">
        <v>104</v>
      </c>
      <c r="EZ10" s="381"/>
      <c r="FA10" s="381"/>
      <c r="FB10" s="381" t="s">
        <v>103</v>
      </c>
      <c r="FC10" s="381"/>
      <c r="FD10" s="381"/>
      <c r="FE10" s="381" t="s">
        <v>102</v>
      </c>
      <c r="FF10" s="381"/>
      <c r="FG10" s="381"/>
      <c r="FH10" s="381" t="s">
        <v>101</v>
      </c>
      <c r="FI10" s="381"/>
      <c r="FJ10" s="381"/>
      <c r="FK10" s="381" t="s">
        <v>100</v>
      </c>
      <c r="FL10" s="381"/>
      <c r="FM10" s="381"/>
      <c r="FN10" s="381" t="s">
        <v>99</v>
      </c>
      <c r="FO10" s="381"/>
      <c r="FP10" s="381"/>
      <c r="FQ10" s="381" t="s">
        <v>98</v>
      </c>
      <c r="FR10" s="381"/>
      <c r="FS10" s="381"/>
      <c r="FT10" s="381" t="s">
        <v>97</v>
      </c>
      <c r="FU10" s="381"/>
      <c r="FV10" s="381"/>
      <c r="FW10" s="381" t="s">
        <v>96</v>
      </c>
      <c r="FX10" s="381"/>
      <c r="FY10" s="381"/>
      <c r="FZ10" s="381" t="s">
        <v>95</v>
      </c>
      <c r="GA10" s="381"/>
      <c r="GB10" s="381"/>
      <c r="GC10" s="381" t="s">
        <v>94</v>
      </c>
      <c r="GD10" s="381"/>
      <c r="GE10" s="381"/>
      <c r="GF10" s="381" t="s">
        <v>93</v>
      </c>
      <c r="GG10" s="381"/>
      <c r="GH10" s="381"/>
      <c r="GI10" s="381" t="s">
        <v>92</v>
      </c>
      <c r="GJ10" s="381"/>
      <c r="GK10" s="381"/>
      <c r="GL10" s="381" t="s">
        <v>91</v>
      </c>
      <c r="GM10" s="381"/>
      <c r="GN10" s="381"/>
      <c r="GO10" s="381" t="s">
        <v>90</v>
      </c>
      <c r="GP10" s="381"/>
      <c r="GQ10" s="381"/>
      <c r="GR10" s="381" t="s">
        <v>89</v>
      </c>
      <c r="GS10" s="381"/>
      <c r="GT10" s="381"/>
      <c r="GU10" s="381" t="s">
        <v>88</v>
      </c>
      <c r="GV10" s="381"/>
      <c r="GW10" s="381"/>
      <c r="GX10" s="381" t="s">
        <v>87</v>
      </c>
      <c r="GY10" s="381"/>
      <c r="GZ10" s="381"/>
      <c r="HA10" s="381" t="s">
        <v>86</v>
      </c>
      <c r="HB10" s="381"/>
      <c r="HC10" s="381"/>
      <c r="HD10" s="381" t="s">
        <v>85</v>
      </c>
      <c r="HE10" s="381"/>
      <c r="HF10" s="381"/>
      <c r="HG10" s="381" t="s">
        <v>84</v>
      </c>
      <c r="HH10" s="381"/>
      <c r="HI10" s="381"/>
      <c r="HJ10" s="381" t="s">
        <v>83</v>
      </c>
      <c r="HK10" s="381"/>
      <c r="HL10" s="381"/>
      <c r="HM10" s="381" t="s">
        <v>82</v>
      </c>
      <c r="HN10" s="381"/>
      <c r="HO10" s="381"/>
      <c r="HP10" s="381" t="s">
        <v>81</v>
      </c>
      <c r="HQ10" s="381"/>
      <c r="HR10" s="381"/>
      <c r="HS10" s="381" t="s">
        <v>80</v>
      </c>
      <c r="HT10" s="381"/>
      <c r="HU10" s="381"/>
      <c r="HV10" s="381" t="s">
        <v>79</v>
      </c>
      <c r="HW10" s="381"/>
      <c r="HX10" s="381"/>
      <c r="HY10" s="381" t="s">
        <v>78</v>
      </c>
      <c r="HZ10" s="381"/>
      <c r="IA10" s="381"/>
      <c r="IB10" s="381" t="s">
        <v>77</v>
      </c>
      <c r="IC10" s="381"/>
      <c r="ID10" s="381"/>
      <c r="IE10" s="381" t="s">
        <v>76</v>
      </c>
      <c r="IF10" s="381"/>
      <c r="IG10" s="381"/>
      <c r="IH10" s="381" t="s">
        <v>75</v>
      </c>
      <c r="II10" s="381"/>
      <c r="IJ10" s="381"/>
      <c r="IK10" s="381" t="s">
        <v>74</v>
      </c>
      <c r="IL10" s="381"/>
      <c r="IM10" s="381"/>
      <c r="IN10" s="381" t="s">
        <v>73</v>
      </c>
      <c r="IO10" s="381"/>
      <c r="IP10" s="381"/>
      <c r="IQ10" s="381" t="s">
        <v>72</v>
      </c>
      <c r="IR10" s="381"/>
      <c r="IS10" s="381"/>
      <c r="IT10" s="381" t="s">
        <v>71</v>
      </c>
      <c r="IU10" s="381"/>
      <c r="IV10" s="381"/>
    </row>
    <row r="11" spans="1:256" s="196" customFormat="1" ht="12" customHeight="1" x14ac:dyDescent="0.2">
      <c r="A11" s="201" t="s">
        <v>70</v>
      </c>
      <c r="B11" s="383"/>
      <c r="C11" s="383"/>
      <c r="D11" s="383"/>
      <c r="E11" s="200" t="s">
        <v>48</v>
      </c>
      <c r="F11" s="198" t="s">
        <v>69</v>
      </c>
      <c r="G11" s="199" t="s">
        <v>68</v>
      </c>
      <c r="H11" s="198" t="s">
        <v>48</v>
      </c>
      <c r="I11" s="198" t="s">
        <v>69</v>
      </c>
      <c r="J11" s="197" t="s">
        <v>68</v>
      </c>
      <c r="K11" s="198" t="s">
        <v>48</v>
      </c>
      <c r="L11" s="198" t="s">
        <v>69</v>
      </c>
      <c r="M11" s="197" t="s">
        <v>68</v>
      </c>
      <c r="N11" s="198" t="s">
        <v>48</v>
      </c>
      <c r="O11" s="198" t="s">
        <v>69</v>
      </c>
      <c r="P11" s="197" t="s">
        <v>68</v>
      </c>
      <c r="Q11" s="198" t="s">
        <v>48</v>
      </c>
      <c r="R11" s="198" t="s">
        <v>69</v>
      </c>
      <c r="S11" s="197" t="s">
        <v>68</v>
      </c>
      <c r="T11" s="198" t="s">
        <v>48</v>
      </c>
      <c r="U11" s="198" t="s">
        <v>69</v>
      </c>
      <c r="V11" s="197" t="s">
        <v>68</v>
      </c>
      <c r="W11" s="198" t="s">
        <v>48</v>
      </c>
      <c r="X11" s="198" t="s">
        <v>69</v>
      </c>
      <c r="Y11" s="197" t="s">
        <v>68</v>
      </c>
      <c r="Z11" s="198" t="s">
        <v>48</v>
      </c>
      <c r="AA11" s="198" t="s">
        <v>69</v>
      </c>
      <c r="AB11" s="197" t="s">
        <v>68</v>
      </c>
      <c r="AC11" s="198" t="s">
        <v>48</v>
      </c>
      <c r="AD11" s="198" t="s">
        <v>69</v>
      </c>
      <c r="AE11" s="197" t="s">
        <v>68</v>
      </c>
      <c r="AF11" s="198" t="s">
        <v>48</v>
      </c>
      <c r="AG11" s="198" t="s">
        <v>69</v>
      </c>
      <c r="AH11" s="197" t="s">
        <v>68</v>
      </c>
      <c r="AI11" s="198" t="s">
        <v>48</v>
      </c>
      <c r="AJ11" s="198" t="s">
        <v>69</v>
      </c>
      <c r="AK11" s="197" t="s">
        <v>68</v>
      </c>
      <c r="AL11" s="198" t="s">
        <v>48</v>
      </c>
      <c r="AM11" s="198" t="s">
        <v>69</v>
      </c>
      <c r="AN11" s="197" t="s">
        <v>68</v>
      </c>
      <c r="AO11" s="198" t="s">
        <v>48</v>
      </c>
      <c r="AP11" s="198" t="s">
        <v>69</v>
      </c>
      <c r="AQ11" s="197" t="s">
        <v>68</v>
      </c>
      <c r="AR11" s="198" t="s">
        <v>48</v>
      </c>
      <c r="AS11" s="198" t="s">
        <v>69</v>
      </c>
      <c r="AT11" s="197" t="s">
        <v>68</v>
      </c>
      <c r="AU11" s="198" t="s">
        <v>48</v>
      </c>
      <c r="AV11" s="198" t="s">
        <v>69</v>
      </c>
      <c r="AW11" s="197" t="s">
        <v>68</v>
      </c>
      <c r="AX11" s="198" t="s">
        <v>48</v>
      </c>
      <c r="AY11" s="198" t="s">
        <v>69</v>
      </c>
      <c r="AZ11" s="197" t="s">
        <v>68</v>
      </c>
      <c r="BA11" s="198" t="s">
        <v>48</v>
      </c>
      <c r="BB11" s="198" t="s">
        <v>69</v>
      </c>
      <c r="BC11" s="197" t="s">
        <v>68</v>
      </c>
      <c r="BD11" s="198" t="s">
        <v>48</v>
      </c>
      <c r="BE11" s="198" t="s">
        <v>69</v>
      </c>
      <c r="BF11" s="197" t="s">
        <v>68</v>
      </c>
      <c r="BG11" s="198" t="s">
        <v>48</v>
      </c>
      <c r="BH11" s="198" t="s">
        <v>69</v>
      </c>
      <c r="BI11" s="197" t="s">
        <v>68</v>
      </c>
      <c r="BJ11" s="198" t="s">
        <v>48</v>
      </c>
      <c r="BK11" s="198" t="s">
        <v>69</v>
      </c>
      <c r="BL11" s="197" t="s">
        <v>68</v>
      </c>
      <c r="BM11" s="198" t="s">
        <v>48</v>
      </c>
      <c r="BN11" s="198" t="s">
        <v>69</v>
      </c>
      <c r="BO11" s="197" t="s">
        <v>68</v>
      </c>
      <c r="BP11" s="198" t="s">
        <v>48</v>
      </c>
      <c r="BQ11" s="198" t="s">
        <v>69</v>
      </c>
      <c r="BR11" s="197" t="s">
        <v>68</v>
      </c>
      <c r="BS11" s="198" t="s">
        <v>48</v>
      </c>
      <c r="BT11" s="198" t="s">
        <v>69</v>
      </c>
      <c r="BU11" s="197" t="s">
        <v>68</v>
      </c>
      <c r="BV11" s="198" t="s">
        <v>48</v>
      </c>
      <c r="BW11" s="198" t="s">
        <v>69</v>
      </c>
      <c r="BX11" s="197" t="s">
        <v>68</v>
      </c>
      <c r="BY11" s="198" t="s">
        <v>48</v>
      </c>
      <c r="BZ11" s="198" t="s">
        <v>69</v>
      </c>
      <c r="CA11" s="197" t="s">
        <v>68</v>
      </c>
      <c r="CB11" s="198" t="s">
        <v>48</v>
      </c>
      <c r="CC11" s="198" t="s">
        <v>69</v>
      </c>
      <c r="CD11" s="197" t="s">
        <v>68</v>
      </c>
      <c r="CE11" s="198" t="s">
        <v>48</v>
      </c>
      <c r="CF11" s="198" t="s">
        <v>69</v>
      </c>
      <c r="CG11" s="197" t="s">
        <v>68</v>
      </c>
      <c r="CH11" s="198" t="s">
        <v>48</v>
      </c>
      <c r="CI11" s="198" t="s">
        <v>69</v>
      </c>
      <c r="CJ11" s="197" t="s">
        <v>68</v>
      </c>
      <c r="CK11" s="198" t="s">
        <v>48</v>
      </c>
      <c r="CL11" s="198" t="s">
        <v>69</v>
      </c>
      <c r="CM11" s="197" t="s">
        <v>68</v>
      </c>
      <c r="CN11" s="198" t="s">
        <v>48</v>
      </c>
      <c r="CO11" s="198" t="s">
        <v>69</v>
      </c>
      <c r="CP11" s="197" t="s">
        <v>68</v>
      </c>
      <c r="CQ11" s="198" t="s">
        <v>48</v>
      </c>
      <c r="CR11" s="198" t="s">
        <v>69</v>
      </c>
      <c r="CS11" s="197" t="s">
        <v>68</v>
      </c>
      <c r="CT11" s="198" t="s">
        <v>48</v>
      </c>
      <c r="CU11" s="198" t="s">
        <v>69</v>
      </c>
      <c r="CV11" s="197" t="s">
        <v>68</v>
      </c>
      <c r="CW11" s="198" t="s">
        <v>48</v>
      </c>
      <c r="CX11" s="198" t="s">
        <v>69</v>
      </c>
      <c r="CY11" s="197" t="s">
        <v>68</v>
      </c>
      <c r="CZ11" s="198" t="s">
        <v>48</v>
      </c>
      <c r="DA11" s="198" t="s">
        <v>69</v>
      </c>
      <c r="DB11" s="197" t="s">
        <v>68</v>
      </c>
      <c r="DC11" s="198" t="s">
        <v>48</v>
      </c>
      <c r="DD11" s="198" t="s">
        <v>69</v>
      </c>
      <c r="DE11" s="197" t="s">
        <v>68</v>
      </c>
      <c r="DF11" s="198" t="s">
        <v>48</v>
      </c>
      <c r="DG11" s="198" t="s">
        <v>69</v>
      </c>
      <c r="DH11" s="197" t="s">
        <v>68</v>
      </c>
      <c r="DI11" s="198" t="s">
        <v>48</v>
      </c>
      <c r="DJ11" s="198" t="s">
        <v>69</v>
      </c>
      <c r="DK11" s="197" t="s">
        <v>68</v>
      </c>
      <c r="DL11" s="198" t="s">
        <v>48</v>
      </c>
      <c r="DM11" s="198" t="s">
        <v>69</v>
      </c>
      <c r="DN11" s="197" t="s">
        <v>68</v>
      </c>
      <c r="DO11" s="198" t="s">
        <v>48</v>
      </c>
      <c r="DP11" s="198" t="s">
        <v>69</v>
      </c>
      <c r="DQ11" s="197" t="s">
        <v>68</v>
      </c>
      <c r="DR11" s="198" t="s">
        <v>48</v>
      </c>
      <c r="DS11" s="198" t="s">
        <v>69</v>
      </c>
      <c r="DT11" s="197" t="s">
        <v>68</v>
      </c>
      <c r="DU11" s="198" t="s">
        <v>48</v>
      </c>
      <c r="DV11" s="198" t="s">
        <v>69</v>
      </c>
      <c r="DW11" s="197" t="s">
        <v>68</v>
      </c>
      <c r="DX11" s="198" t="s">
        <v>48</v>
      </c>
      <c r="DY11" s="198" t="s">
        <v>69</v>
      </c>
      <c r="DZ11" s="197" t="s">
        <v>68</v>
      </c>
      <c r="EA11" s="198" t="s">
        <v>48</v>
      </c>
      <c r="EB11" s="198" t="s">
        <v>69</v>
      </c>
      <c r="EC11" s="197" t="s">
        <v>68</v>
      </c>
      <c r="ED11" s="198" t="s">
        <v>48</v>
      </c>
      <c r="EE11" s="198" t="s">
        <v>69</v>
      </c>
      <c r="EF11" s="197" t="s">
        <v>68</v>
      </c>
      <c r="EG11" s="198" t="s">
        <v>48</v>
      </c>
      <c r="EH11" s="198" t="s">
        <v>69</v>
      </c>
      <c r="EI11" s="197" t="s">
        <v>68</v>
      </c>
      <c r="EJ11" s="198" t="s">
        <v>48</v>
      </c>
      <c r="EK11" s="198" t="s">
        <v>69</v>
      </c>
      <c r="EL11" s="197" t="s">
        <v>68</v>
      </c>
      <c r="EM11" s="198" t="s">
        <v>48</v>
      </c>
      <c r="EN11" s="198" t="s">
        <v>69</v>
      </c>
      <c r="EO11" s="197" t="s">
        <v>68</v>
      </c>
      <c r="EP11" s="198" t="s">
        <v>48</v>
      </c>
      <c r="EQ11" s="198" t="s">
        <v>69</v>
      </c>
      <c r="ER11" s="197" t="s">
        <v>68</v>
      </c>
      <c r="ES11" s="198" t="s">
        <v>48</v>
      </c>
      <c r="ET11" s="198" t="s">
        <v>69</v>
      </c>
      <c r="EU11" s="197" t="s">
        <v>68</v>
      </c>
      <c r="EV11" s="198" t="s">
        <v>48</v>
      </c>
      <c r="EW11" s="198" t="s">
        <v>69</v>
      </c>
      <c r="EX11" s="197" t="s">
        <v>68</v>
      </c>
      <c r="EY11" s="198" t="s">
        <v>48</v>
      </c>
      <c r="EZ11" s="198" t="s">
        <v>69</v>
      </c>
      <c r="FA11" s="197" t="s">
        <v>68</v>
      </c>
      <c r="FB11" s="198" t="s">
        <v>48</v>
      </c>
      <c r="FC11" s="198" t="s">
        <v>69</v>
      </c>
      <c r="FD11" s="197" t="s">
        <v>68</v>
      </c>
      <c r="FE11" s="198" t="s">
        <v>48</v>
      </c>
      <c r="FF11" s="198" t="s">
        <v>69</v>
      </c>
      <c r="FG11" s="197" t="s">
        <v>68</v>
      </c>
      <c r="FH11" s="198" t="s">
        <v>48</v>
      </c>
      <c r="FI11" s="198" t="s">
        <v>69</v>
      </c>
      <c r="FJ11" s="197" t="s">
        <v>68</v>
      </c>
      <c r="FK11" s="198" t="s">
        <v>48</v>
      </c>
      <c r="FL11" s="198" t="s">
        <v>69</v>
      </c>
      <c r="FM11" s="197" t="s">
        <v>68</v>
      </c>
      <c r="FN11" s="198" t="s">
        <v>48</v>
      </c>
      <c r="FO11" s="198" t="s">
        <v>69</v>
      </c>
      <c r="FP11" s="197" t="s">
        <v>68</v>
      </c>
      <c r="FQ11" s="198" t="s">
        <v>48</v>
      </c>
      <c r="FR11" s="198" t="s">
        <v>69</v>
      </c>
      <c r="FS11" s="197" t="s">
        <v>68</v>
      </c>
      <c r="FT11" s="198" t="s">
        <v>48</v>
      </c>
      <c r="FU11" s="198" t="s">
        <v>69</v>
      </c>
      <c r="FV11" s="197" t="s">
        <v>68</v>
      </c>
      <c r="FW11" s="198" t="s">
        <v>48</v>
      </c>
      <c r="FX11" s="198" t="s">
        <v>69</v>
      </c>
      <c r="FY11" s="197" t="s">
        <v>68</v>
      </c>
      <c r="FZ11" s="198" t="s">
        <v>48</v>
      </c>
      <c r="GA11" s="198" t="s">
        <v>69</v>
      </c>
      <c r="GB11" s="197" t="s">
        <v>68</v>
      </c>
      <c r="GC11" s="198" t="s">
        <v>48</v>
      </c>
      <c r="GD11" s="198" t="s">
        <v>69</v>
      </c>
      <c r="GE11" s="197" t="s">
        <v>68</v>
      </c>
      <c r="GF11" s="198" t="s">
        <v>48</v>
      </c>
      <c r="GG11" s="198" t="s">
        <v>69</v>
      </c>
      <c r="GH11" s="197" t="s">
        <v>68</v>
      </c>
      <c r="GI11" s="198" t="s">
        <v>48</v>
      </c>
      <c r="GJ11" s="198" t="s">
        <v>69</v>
      </c>
      <c r="GK11" s="197" t="s">
        <v>68</v>
      </c>
      <c r="GL11" s="198" t="s">
        <v>48</v>
      </c>
      <c r="GM11" s="198" t="s">
        <v>69</v>
      </c>
      <c r="GN11" s="197" t="s">
        <v>68</v>
      </c>
      <c r="GO11" s="198" t="s">
        <v>48</v>
      </c>
      <c r="GP11" s="198" t="s">
        <v>69</v>
      </c>
      <c r="GQ11" s="197" t="s">
        <v>68</v>
      </c>
      <c r="GR11" s="198" t="s">
        <v>48</v>
      </c>
      <c r="GS11" s="198" t="s">
        <v>69</v>
      </c>
      <c r="GT11" s="197" t="s">
        <v>68</v>
      </c>
      <c r="GU11" s="198" t="s">
        <v>48</v>
      </c>
      <c r="GV11" s="198" t="s">
        <v>69</v>
      </c>
      <c r="GW11" s="197" t="s">
        <v>68</v>
      </c>
      <c r="GX11" s="198" t="s">
        <v>48</v>
      </c>
      <c r="GY11" s="198" t="s">
        <v>69</v>
      </c>
      <c r="GZ11" s="197" t="s">
        <v>68</v>
      </c>
      <c r="HA11" s="198" t="s">
        <v>48</v>
      </c>
      <c r="HB11" s="198" t="s">
        <v>69</v>
      </c>
      <c r="HC11" s="197" t="s">
        <v>68</v>
      </c>
      <c r="HD11" s="198" t="s">
        <v>48</v>
      </c>
      <c r="HE11" s="198" t="s">
        <v>69</v>
      </c>
      <c r="HF11" s="197" t="s">
        <v>68</v>
      </c>
      <c r="HG11" s="198" t="s">
        <v>48</v>
      </c>
      <c r="HH11" s="198" t="s">
        <v>69</v>
      </c>
      <c r="HI11" s="197" t="s">
        <v>68</v>
      </c>
      <c r="HJ11" s="198" t="s">
        <v>48</v>
      </c>
      <c r="HK11" s="198" t="s">
        <v>69</v>
      </c>
      <c r="HL11" s="197" t="s">
        <v>68</v>
      </c>
      <c r="HM11" s="198" t="s">
        <v>48</v>
      </c>
      <c r="HN11" s="198" t="s">
        <v>69</v>
      </c>
      <c r="HO11" s="197" t="s">
        <v>68</v>
      </c>
      <c r="HP11" s="198" t="s">
        <v>48</v>
      </c>
      <c r="HQ11" s="198" t="s">
        <v>69</v>
      </c>
      <c r="HR11" s="197" t="s">
        <v>68</v>
      </c>
      <c r="HS11" s="198" t="s">
        <v>48</v>
      </c>
      <c r="HT11" s="198" t="s">
        <v>69</v>
      </c>
      <c r="HU11" s="197" t="s">
        <v>68</v>
      </c>
      <c r="HV11" s="198" t="s">
        <v>48</v>
      </c>
      <c r="HW11" s="198" t="s">
        <v>69</v>
      </c>
      <c r="HX11" s="197" t="s">
        <v>68</v>
      </c>
      <c r="HY11" s="198" t="s">
        <v>48</v>
      </c>
      <c r="HZ11" s="198" t="s">
        <v>69</v>
      </c>
      <c r="IA11" s="197" t="s">
        <v>68</v>
      </c>
      <c r="IB11" s="198" t="s">
        <v>48</v>
      </c>
      <c r="IC11" s="198" t="s">
        <v>69</v>
      </c>
      <c r="ID11" s="197" t="s">
        <v>68</v>
      </c>
      <c r="IE11" s="198" t="s">
        <v>48</v>
      </c>
      <c r="IF11" s="198" t="s">
        <v>69</v>
      </c>
      <c r="IG11" s="197" t="s">
        <v>68</v>
      </c>
      <c r="IH11" s="198" t="s">
        <v>48</v>
      </c>
      <c r="II11" s="198" t="s">
        <v>69</v>
      </c>
      <c r="IJ11" s="197" t="s">
        <v>68</v>
      </c>
      <c r="IK11" s="198" t="s">
        <v>48</v>
      </c>
      <c r="IL11" s="198" t="s">
        <v>69</v>
      </c>
      <c r="IM11" s="197" t="s">
        <v>68</v>
      </c>
      <c r="IN11" s="198" t="s">
        <v>48</v>
      </c>
      <c r="IO11" s="198" t="s">
        <v>69</v>
      </c>
      <c r="IP11" s="197" t="s">
        <v>68</v>
      </c>
      <c r="IQ11" s="198" t="s">
        <v>48</v>
      </c>
      <c r="IR11" s="198" t="s">
        <v>69</v>
      </c>
      <c r="IS11" s="197" t="s">
        <v>68</v>
      </c>
      <c r="IT11" s="198" t="s">
        <v>48</v>
      </c>
      <c r="IU11" s="198" t="s">
        <v>69</v>
      </c>
      <c r="IV11" s="197" t="s">
        <v>68</v>
      </c>
    </row>
    <row r="12" spans="1:256" s="190" customFormat="1" ht="12" customHeight="1" x14ac:dyDescent="0.2">
      <c r="A12" s="195"/>
      <c r="B12" s="193" t="s">
        <v>67</v>
      </c>
      <c r="C12" s="193" t="s">
        <v>66</v>
      </c>
      <c r="D12" s="193" t="s">
        <v>66</v>
      </c>
      <c r="E12" s="192" t="s">
        <v>67</v>
      </c>
      <c r="F12" s="192" t="s">
        <v>67</v>
      </c>
      <c r="G12" s="194" t="s">
        <v>66</v>
      </c>
      <c r="H12" s="193" t="s">
        <v>67</v>
      </c>
      <c r="I12" s="192" t="s">
        <v>67</v>
      </c>
      <c r="J12" s="191" t="s">
        <v>66</v>
      </c>
      <c r="K12" s="193" t="s">
        <v>67</v>
      </c>
      <c r="L12" s="192" t="s">
        <v>67</v>
      </c>
      <c r="M12" s="191" t="s">
        <v>66</v>
      </c>
      <c r="N12" s="193" t="s">
        <v>67</v>
      </c>
      <c r="O12" s="192" t="s">
        <v>67</v>
      </c>
      <c r="P12" s="191" t="s">
        <v>66</v>
      </c>
      <c r="Q12" s="193" t="s">
        <v>67</v>
      </c>
      <c r="R12" s="192" t="s">
        <v>67</v>
      </c>
      <c r="S12" s="191" t="s">
        <v>66</v>
      </c>
      <c r="T12" s="193" t="s">
        <v>67</v>
      </c>
      <c r="U12" s="192" t="s">
        <v>67</v>
      </c>
      <c r="V12" s="191" t="s">
        <v>66</v>
      </c>
      <c r="W12" s="193" t="s">
        <v>67</v>
      </c>
      <c r="X12" s="192" t="s">
        <v>67</v>
      </c>
      <c r="Y12" s="191" t="s">
        <v>66</v>
      </c>
      <c r="Z12" s="193" t="s">
        <v>67</v>
      </c>
      <c r="AA12" s="192" t="s">
        <v>67</v>
      </c>
      <c r="AB12" s="191" t="s">
        <v>66</v>
      </c>
      <c r="AC12" s="193" t="s">
        <v>67</v>
      </c>
      <c r="AD12" s="192" t="s">
        <v>67</v>
      </c>
      <c r="AE12" s="191" t="s">
        <v>66</v>
      </c>
      <c r="AF12" s="193" t="s">
        <v>67</v>
      </c>
      <c r="AG12" s="192" t="s">
        <v>67</v>
      </c>
      <c r="AH12" s="191" t="s">
        <v>66</v>
      </c>
      <c r="AI12" s="193" t="s">
        <v>67</v>
      </c>
      <c r="AJ12" s="192" t="s">
        <v>67</v>
      </c>
      <c r="AK12" s="191" t="s">
        <v>66</v>
      </c>
      <c r="AL12" s="193" t="s">
        <v>67</v>
      </c>
      <c r="AM12" s="192" t="s">
        <v>67</v>
      </c>
      <c r="AN12" s="191" t="s">
        <v>66</v>
      </c>
      <c r="AO12" s="193" t="s">
        <v>67</v>
      </c>
      <c r="AP12" s="192" t="s">
        <v>67</v>
      </c>
      <c r="AQ12" s="191" t="s">
        <v>66</v>
      </c>
      <c r="AR12" s="193" t="s">
        <v>67</v>
      </c>
      <c r="AS12" s="192" t="s">
        <v>67</v>
      </c>
      <c r="AT12" s="191" t="s">
        <v>66</v>
      </c>
      <c r="AU12" s="193" t="s">
        <v>67</v>
      </c>
      <c r="AV12" s="192" t="s">
        <v>67</v>
      </c>
      <c r="AW12" s="191" t="s">
        <v>66</v>
      </c>
      <c r="AX12" s="193" t="s">
        <v>67</v>
      </c>
      <c r="AY12" s="192" t="s">
        <v>67</v>
      </c>
      <c r="AZ12" s="191" t="s">
        <v>66</v>
      </c>
      <c r="BA12" s="193" t="s">
        <v>67</v>
      </c>
      <c r="BB12" s="192" t="s">
        <v>67</v>
      </c>
      <c r="BC12" s="191" t="s">
        <v>66</v>
      </c>
      <c r="BD12" s="193" t="s">
        <v>67</v>
      </c>
      <c r="BE12" s="192" t="s">
        <v>67</v>
      </c>
      <c r="BF12" s="191" t="s">
        <v>66</v>
      </c>
      <c r="BG12" s="193" t="s">
        <v>67</v>
      </c>
      <c r="BH12" s="192" t="s">
        <v>67</v>
      </c>
      <c r="BI12" s="191" t="s">
        <v>66</v>
      </c>
      <c r="BJ12" s="193" t="s">
        <v>67</v>
      </c>
      <c r="BK12" s="192" t="s">
        <v>67</v>
      </c>
      <c r="BL12" s="191" t="s">
        <v>66</v>
      </c>
      <c r="BM12" s="193" t="s">
        <v>67</v>
      </c>
      <c r="BN12" s="192" t="s">
        <v>67</v>
      </c>
      <c r="BO12" s="191" t="s">
        <v>66</v>
      </c>
      <c r="BP12" s="193" t="s">
        <v>67</v>
      </c>
      <c r="BQ12" s="192" t="s">
        <v>67</v>
      </c>
      <c r="BR12" s="191" t="s">
        <v>66</v>
      </c>
      <c r="BS12" s="193" t="s">
        <v>67</v>
      </c>
      <c r="BT12" s="192" t="s">
        <v>67</v>
      </c>
      <c r="BU12" s="191" t="s">
        <v>66</v>
      </c>
      <c r="BV12" s="193" t="s">
        <v>67</v>
      </c>
      <c r="BW12" s="192" t="s">
        <v>67</v>
      </c>
      <c r="BX12" s="191" t="s">
        <v>66</v>
      </c>
      <c r="BY12" s="193" t="s">
        <v>67</v>
      </c>
      <c r="BZ12" s="192" t="s">
        <v>67</v>
      </c>
      <c r="CA12" s="191" t="s">
        <v>66</v>
      </c>
      <c r="CB12" s="193" t="s">
        <v>67</v>
      </c>
      <c r="CC12" s="192" t="s">
        <v>67</v>
      </c>
      <c r="CD12" s="191" t="s">
        <v>66</v>
      </c>
      <c r="CE12" s="193" t="s">
        <v>67</v>
      </c>
      <c r="CF12" s="192" t="s">
        <v>67</v>
      </c>
      <c r="CG12" s="191" t="s">
        <v>66</v>
      </c>
      <c r="CH12" s="193" t="s">
        <v>67</v>
      </c>
      <c r="CI12" s="192" t="s">
        <v>67</v>
      </c>
      <c r="CJ12" s="191" t="s">
        <v>66</v>
      </c>
      <c r="CK12" s="193" t="s">
        <v>67</v>
      </c>
      <c r="CL12" s="192" t="s">
        <v>67</v>
      </c>
      <c r="CM12" s="191" t="s">
        <v>66</v>
      </c>
      <c r="CN12" s="193" t="s">
        <v>67</v>
      </c>
      <c r="CO12" s="192" t="s">
        <v>67</v>
      </c>
      <c r="CP12" s="191" t="s">
        <v>66</v>
      </c>
      <c r="CQ12" s="193" t="s">
        <v>67</v>
      </c>
      <c r="CR12" s="192" t="s">
        <v>67</v>
      </c>
      <c r="CS12" s="191" t="s">
        <v>66</v>
      </c>
      <c r="CT12" s="193" t="s">
        <v>67</v>
      </c>
      <c r="CU12" s="192" t="s">
        <v>67</v>
      </c>
      <c r="CV12" s="191" t="s">
        <v>66</v>
      </c>
      <c r="CW12" s="193" t="s">
        <v>67</v>
      </c>
      <c r="CX12" s="192" t="s">
        <v>67</v>
      </c>
      <c r="CY12" s="191" t="s">
        <v>66</v>
      </c>
      <c r="CZ12" s="193" t="s">
        <v>67</v>
      </c>
      <c r="DA12" s="192" t="s">
        <v>67</v>
      </c>
      <c r="DB12" s="191" t="s">
        <v>66</v>
      </c>
      <c r="DC12" s="193" t="s">
        <v>67</v>
      </c>
      <c r="DD12" s="192" t="s">
        <v>67</v>
      </c>
      <c r="DE12" s="191" t="s">
        <v>66</v>
      </c>
      <c r="DF12" s="193" t="s">
        <v>67</v>
      </c>
      <c r="DG12" s="192" t="s">
        <v>67</v>
      </c>
      <c r="DH12" s="191" t="s">
        <v>66</v>
      </c>
      <c r="DI12" s="193" t="s">
        <v>67</v>
      </c>
      <c r="DJ12" s="192" t="s">
        <v>67</v>
      </c>
      <c r="DK12" s="191" t="s">
        <v>66</v>
      </c>
      <c r="DL12" s="193" t="s">
        <v>67</v>
      </c>
      <c r="DM12" s="192" t="s">
        <v>67</v>
      </c>
      <c r="DN12" s="191" t="s">
        <v>66</v>
      </c>
      <c r="DO12" s="193" t="s">
        <v>67</v>
      </c>
      <c r="DP12" s="192" t="s">
        <v>67</v>
      </c>
      <c r="DQ12" s="191" t="s">
        <v>66</v>
      </c>
      <c r="DR12" s="193" t="s">
        <v>67</v>
      </c>
      <c r="DS12" s="192" t="s">
        <v>67</v>
      </c>
      <c r="DT12" s="191" t="s">
        <v>66</v>
      </c>
      <c r="DU12" s="193" t="s">
        <v>67</v>
      </c>
      <c r="DV12" s="192" t="s">
        <v>67</v>
      </c>
      <c r="DW12" s="191" t="s">
        <v>66</v>
      </c>
      <c r="DX12" s="193" t="s">
        <v>67</v>
      </c>
      <c r="DY12" s="192" t="s">
        <v>67</v>
      </c>
      <c r="DZ12" s="191" t="s">
        <v>66</v>
      </c>
      <c r="EA12" s="193" t="s">
        <v>67</v>
      </c>
      <c r="EB12" s="192" t="s">
        <v>67</v>
      </c>
      <c r="EC12" s="191" t="s">
        <v>66</v>
      </c>
      <c r="ED12" s="193" t="s">
        <v>67</v>
      </c>
      <c r="EE12" s="192" t="s">
        <v>67</v>
      </c>
      <c r="EF12" s="191" t="s">
        <v>66</v>
      </c>
      <c r="EG12" s="193" t="s">
        <v>67</v>
      </c>
      <c r="EH12" s="192" t="s">
        <v>67</v>
      </c>
      <c r="EI12" s="191" t="s">
        <v>66</v>
      </c>
      <c r="EJ12" s="193" t="s">
        <v>67</v>
      </c>
      <c r="EK12" s="192" t="s">
        <v>67</v>
      </c>
      <c r="EL12" s="191" t="s">
        <v>66</v>
      </c>
      <c r="EM12" s="193" t="s">
        <v>67</v>
      </c>
      <c r="EN12" s="192" t="s">
        <v>67</v>
      </c>
      <c r="EO12" s="191" t="s">
        <v>66</v>
      </c>
      <c r="EP12" s="193" t="s">
        <v>67</v>
      </c>
      <c r="EQ12" s="192" t="s">
        <v>67</v>
      </c>
      <c r="ER12" s="191" t="s">
        <v>66</v>
      </c>
      <c r="ES12" s="193" t="s">
        <v>67</v>
      </c>
      <c r="ET12" s="192" t="s">
        <v>67</v>
      </c>
      <c r="EU12" s="191" t="s">
        <v>66</v>
      </c>
      <c r="EV12" s="193" t="s">
        <v>67</v>
      </c>
      <c r="EW12" s="192" t="s">
        <v>67</v>
      </c>
      <c r="EX12" s="191" t="s">
        <v>66</v>
      </c>
      <c r="EY12" s="193" t="s">
        <v>67</v>
      </c>
      <c r="EZ12" s="192" t="s">
        <v>67</v>
      </c>
      <c r="FA12" s="191" t="s">
        <v>66</v>
      </c>
      <c r="FB12" s="193" t="s">
        <v>67</v>
      </c>
      <c r="FC12" s="192" t="s">
        <v>67</v>
      </c>
      <c r="FD12" s="191" t="s">
        <v>66</v>
      </c>
      <c r="FE12" s="193" t="s">
        <v>67</v>
      </c>
      <c r="FF12" s="192" t="s">
        <v>67</v>
      </c>
      <c r="FG12" s="191" t="s">
        <v>66</v>
      </c>
      <c r="FH12" s="193" t="s">
        <v>67</v>
      </c>
      <c r="FI12" s="192" t="s">
        <v>67</v>
      </c>
      <c r="FJ12" s="191" t="s">
        <v>66</v>
      </c>
      <c r="FK12" s="193" t="s">
        <v>67</v>
      </c>
      <c r="FL12" s="192" t="s">
        <v>67</v>
      </c>
      <c r="FM12" s="191" t="s">
        <v>66</v>
      </c>
      <c r="FN12" s="193" t="s">
        <v>67</v>
      </c>
      <c r="FO12" s="192" t="s">
        <v>67</v>
      </c>
      <c r="FP12" s="191" t="s">
        <v>66</v>
      </c>
      <c r="FQ12" s="193" t="s">
        <v>67</v>
      </c>
      <c r="FR12" s="192" t="s">
        <v>67</v>
      </c>
      <c r="FS12" s="191" t="s">
        <v>66</v>
      </c>
      <c r="FT12" s="193" t="s">
        <v>67</v>
      </c>
      <c r="FU12" s="192" t="s">
        <v>67</v>
      </c>
      <c r="FV12" s="191" t="s">
        <v>66</v>
      </c>
      <c r="FW12" s="193" t="s">
        <v>67</v>
      </c>
      <c r="FX12" s="192" t="s">
        <v>67</v>
      </c>
      <c r="FY12" s="191" t="s">
        <v>66</v>
      </c>
      <c r="FZ12" s="193" t="s">
        <v>67</v>
      </c>
      <c r="GA12" s="192" t="s">
        <v>67</v>
      </c>
      <c r="GB12" s="191" t="s">
        <v>66</v>
      </c>
      <c r="GC12" s="193" t="s">
        <v>67</v>
      </c>
      <c r="GD12" s="192" t="s">
        <v>67</v>
      </c>
      <c r="GE12" s="191" t="s">
        <v>66</v>
      </c>
      <c r="GF12" s="193" t="s">
        <v>67</v>
      </c>
      <c r="GG12" s="192" t="s">
        <v>67</v>
      </c>
      <c r="GH12" s="191" t="s">
        <v>66</v>
      </c>
      <c r="GI12" s="193" t="s">
        <v>67</v>
      </c>
      <c r="GJ12" s="192" t="s">
        <v>67</v>
      </c>
      <c r="GK12" s="191" t="s">
        <v>66</v>
      </c>
      <c r="GL12" s="193" t="s">
        <v>67</v>
      </c>
      <c r="GM12" s="192" t="s">
        <v>67</v>
      </c>
      <c r="GN12" s="191" t="s">
        <v>66</v>
      </c>
      <c r="GO12" s="193" t="s">
        <v>67</v>
      </c>
      <c r="GP12" s="192" t="s">
        <v>67</v>
      </c>
      <c r="GQ12" s="191" t="s">
        <v>66</v>
      </c>
      <c r="GR12" s="193" t="s">
        <v>67</v>
      </c>
      <c r="GS12" s="192" t="s">
        <v>67</v>
      </c>
      <c r="GT12" s="191" t="s">
        <v>66</v>
      </c>
      <c r="GU12" s="193" t="s">
        <v>67</v>
      </c>
      <c r="GV12" s="192" t="s">
        <v>67</v>
      </c>
      <c r="GW12" s="191" t="s">
        <v>66</v>
      </c>
      <c r="GX12" s="193" t="s">
        <v>67</v>
      </c>
      <c r="GY12" s="192" t="s">
        <v>67</v>
      </c>
      <c r="GZ12" s="191" t="s">
        <v>66</v>
      </c>
      <c r="HA12" s="193" t="s">
        <v>67</v>
      </c>
      <c r="HB12" s="192" t="s">
        <v>67</v>
      </c>
      <c r="HC12" s="191" t="s">
        <v>66</v>
      </c>
      <c r="HD12" s="193" t="s">
        <v>67</v>
      </c>
      <c r="HE12" s="192" t="s">
        <v>67</v>
      </c>
      <c r="HF12" s="191" t="s">
        <v>66</v>
      </c>
      <c r="HG12" s="193" t="s">
        <v>67</v>
      </c>
      <c r="HH12" s="192" t="s">
        <v>67</v>
      </c>
      <c r="HI12" s="191" t="s">
        <v>66</v>
      </c>
      <c r="HJ12" s="193" t="s">
        <v>67</v>
      </c>
      <c r="HK12" s="192" t="s">
        <v>67</v>
      </c>
      <c r="HL12" s="191" t="s">
        <v>66</v>
      </c>
      <c r="HM12" s="193" t="s">
        <v>67</v>
      </c>
      <c r="HN12" s="192" t="s">
        <v>67</v>
      </c>
      <c r="HO12" s="191" t="s">
        <v>66</v>
      </c>
      <c r="HP12" s="193" t="s">
        <v>67</v>
      </c>
      <c r="HQ12" s="192" t="s">
        <v>67</v>
      </c>
      <c r="HR12" s="191" t="s">
        <v>66</v>
      </c>
      <c r="HS12" s="193" t="s">
        <v>67</v>
      </c>
      <c r="HT12" s="192" t="s">
        <v>67</v>
      </c>
      <c r="HU12" s="191" t="s">
        <v>66</v>
      </c>
      <c r="HV12" s="193" t="s">
        <v>67</v>
      </c>
      <c r="HW12" s="192" t="s">
        <v>67</v>
      </c>
      <c r="HX12" s="191" t="s">
        <v>66</v>
      </c>
      <c r="HY12" s="193" t="s">
        <v>67</v>
      </c>
      <c r="HZ12" s="192" t="s">
        <v>67</v>
      </c>
      <c r="IA12" s="191" t="s">
        <v>66</v>
      </c>
      <c r="IB12" s="193" t="s">
        <v>67</v>
      </c>
      <c r="IC12" s="192" t="s">
        <v>67</v>
      </c>
      <c r="ID12" s="191" t="s">
        <v>66</v>
      </c>
      <c r="IE12" s="193" t="s">
        <v>67</v>
      </c>
      <c r="IF12" s="192" t="s">
        <v>67</v>
      </c>
      <c r="IG12" s="191" t="s">
        <v>66</v>
      </c>
      <c r="IH12" s="193" t="s">
        <v>67</v>
      </c>
      <c r="II12" s="192" t="s">
        <v>67</v>
      </c>
      <c r="IJ12" s="191" t="s">
        <v>66</v>
      </c>
      <c r="IK12" s="193" t="s">
        <v>67</v>
      </c>
      <c r="IL12" s="192" t="s">
        <v>67</v>
      </c>
      <c r="IM12" s="191" t="s">
        <v>66</v>
      </c>
      <c r="IN12" s="193" t="s">
        <v>67</v>
      </c>
      <c r="IO12" s="192" t="s">
        <v>67</v>
      </c>
      <c r="IP12" s="191" t="s">
        <v>66</v>
      </c>
      <c r="IQ12" s="193" t="s">
        <v>67</v>
      </c>
      <c r="IR12" s="192" t="s">
        <v>67</v>
      </c>
      <c r="IS12" s="191" t="s">
        <v>66</v>
      </c>
      <c r="IT12" s="193" t="s">
        <v>67</v>
      </c>
      <c r="IU12" s="192" t="s">
        <v>67</v>
      </c>
      <c r="IV12" s="191" t="s">
        <v>66</v>
      </c>
    </row>
    <row r="13" spans="1:256" s="185" customFormat="1" ht="9.9499999999999993" customHeight="1" x14ac:dyDescent="0.2">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x14ac:dyDescent="0.2">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x14ac:dyDescent="0.2">
      <c r="A15" s="179">
        <f>QCI!$B15</f>
        <v>1</v>
      </c>
      <c r="B15" s="178">
        <f>QCI!$M15</f>
        <v>6757.5239600000004</v>
      </c>
      <c r="C15" s="177">
        <f t="shared" si="0"/>
        <v>4.8357208385786219</v>
      </c>
      <c r="D15" s="176">
        <f t="shared" si="1"/>
        <v>100</v>
      </c>
      <c r="E15" s="184" t="str">
        <f>Repasse</f>
        <v/>
      </c>
      <c r="F15" s="182">
        <f>Contrapartida</f>
        <v>2027.257188</v>
      </c>
      <c r="G15" s="175">
        <v>30</v>
      </c>
      <c r="H15" s="184" t="str">
        <f>Repasse</f>
        <v/>
      </c>
      <c r="I15" s="182">
        <f>Contrapartida</f>
        <v>2027.257188</v>
      </c>
      <c r="J15" s="181">
        <v>30</v>
      </c>
      <c r="K15" s="183" t="str">
        <f>Repasse</f>
        <v/>
      </c>
      <c r="L15" s="182">
        <f>Contrapartida</f>
        <v>2027.257188</v>
      </c>
      <c r="M15" s="181">
        <v>30</v>
      </c>
      <c r="N15" s="183" t="str">
        <f>Repasse</f>
        <v/>
      </c>
      <c r="O15" s="182">
        <f>Contrapartida</f>
        <v>675.75239600000009</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x14ac:dyDescent="0.2">
      <c r="A16" s="179">
        <f>QCI!$B16</f>
        <v>2</v>
      </c>
      <c r="B16" s="178">
        <f>QCI!$M16</f>
        <v>98279.043839249993</v>
      </c>
      <c r="C16" s="177">
        <f t="shared" si="0"/>
        <v>70.329017418540246</v>
      </c>
      <c r="D16" s="176">
        <f t="shared" si="1"/>
        <v>100</v>
      </c>
      <c r="E16" s="184" t="str">
        <f>Repasse</f>
        <v/>
      </c>
      <c r="F16" s="182">
        <f>Contrapartida</f>
        <v>29483.713151774995</v>
      </c>
      <c r="G16" s="175">
        <v>30</v>
      </c>
      <c r="H16" s="184" t="str">
        <f>Repasse</f>
        <v/>
      </c>
      <c r="I16" s="182">
        <f>Contrapartida</f>
        <v>29483.713151774995</v>
      </c>
      <c r="J16" s="181">
        <v>30</v>
      </c>
      <c r="K16" s="183" t="str">
        <f>Repasse</f>
        <v/>
      </c>
      <c r="L16" s="182">
        <f>Contrapartida</f>
        <v>29483.713151774995</v>
      </c>
      <c r="M16" s="181">
        <v>30</v>
      </c>
      <c r="N16" s="183" t="str">
        <f>Repasse</f>
        <v/>
      </c>
      <c r="O16" s="182">
        <f>Contrapartida</f>
        <v>9827.9043839250007</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x14ac:dyDescent="0.2">
      <c r="A17" s="179">
        <f>QCI!$B17</f>
        <v>3</v>
      </c>
      <c r="B17" s="178">
        <f>QCI!$M17</f>
        <v>3515.4836800000003</v>
      </c>
      <c r="C17" s="177">
        <f t="shared" si="0"/>
        <v>2.515699210196964</v>
      </c>
      <c r="D17" s="176">
        <f t="shared" si="1"/>
        <v>100</v>
      </c>
      <c r="E17" s="184" t="str">
        <f>Repasse</f>
        <v/>
      </c>
      <c r="F17" s="182">
        <f>Contrapartida</f>
        <v>0</v>
      </c>
      <c r="G17" s="175"/>
      <c r="H17" s="184" t="str">
        <f>Repasse</f>
        <v/>
      </c>
      <c r="I17" s="182">
        <f>Contrapartida</f>
        <v>0</v>
      </c>
      <c r="J17" s="181"/>
      <c r="K17" s="183" t="str">
        <f>Repasse</f>
        <v/>
      </c>
      <c r="L17" s="182">
        <f>Contrapartida</f>
        <v>0</v>
      </c>
      <c r="M17" s="181"/>
      <c r="N17" s="183" t="str">
        <f>Repasse</f>
        <v/>
      </c>
      <c r="O17" s="182">
        <f>Contrapartida</f>
        <v>3515.4836800000003</v>
      </c>
      <c r="P17" s="181">
        <v>100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x14ac:dyDescent="0.2">
      <c r="A18" s="179">
        <f>QCI!$B18</f>
        <v>4</v>
      </c>
      <c r="B18" s="178">
        <f>QCI!$M18</f>
        <v>31189.761284</v>
      </c>
      <c r="C18" s="177">
        <f t="shared" si="0"/>
        <v>22.319562532684163</v>
      </c>
      <c r="D18" s="176">
        <f t="shared" si="1"/>
        <v>100</v>
      </c>
      <c r="E18" s="184" t="str">
        <f>Repasse</f>
        <v/>
      </c>
      <c r="F18" s="182">
        <f>Contrapartida</f>
        <v>0</v>
      </c>
      <c r="G18" s="175">
        <v>0</v>
      </c>
      <c r="H18" s="184" t="str">
        <f>Repasse</f>
        <v/>
      </c>
      <c r="I18" s="182">
        <f>Contrapartida</f>
        <v>9356.928385199999</v>
      </c>
      <c r="J18" s="181">
        <v>30</v>
      </c>
      <c r="K18" s="183" t="str">
        <f>Repasse</f>
        <v/>
      </c>
      <c r="L18" s="182">
        <f>Contrapartida</f>
        <v>9356.928385199999</v>
      </c>
      <c r="M18" s="181">
        <v>30</v>
      </c>
      <c r="N18" s="183" t="str">
        <f>Repasse</f>
        <v/>
      </c>
      <c r="O18" s="182">
        <f>Contrapartida</f>
        <v>12475.9045136</v>
      </c>
      <c r="P18" s="181">
        <v>40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x14ac:dyDescent="0.2">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x14ac:dyDescent="0.2">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x14ac:dyDescent="0.2">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x14ac:dyDescent="0.2">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x14ac:dyDescent="0.2">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x14ac:dyDescent="0.2">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x14ac:dyDescent="0.2">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x14ac:dyDescent="0.2">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x14ac:dyDescent="0.2">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x14ac:dyDescent="0.2">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x14ac:dyDescent="0.2">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x14ac:dyDescent="0.2">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x14ac:dyDescent="0.2">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x14ac:dyDescent="0.2">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x14ac:dyDescent="0.2">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x14ac:dyDescent="0.2">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x14ac:dyDescent="0.2">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x14ac:dyDescent="0.2">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x14ac:dyDescent="0.2">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x14ac:dyDescent="0.2">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x14ac:dyDescent="0.2">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x14ac:dyDescent="0.2">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x14ac:dyDescent="0.2">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x14ac:dyDescent="0.2">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x14ac:dyDescent="0.2">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x14ac:dyDescent="0.2">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x14ac:dyDescent="0.2">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x14ac:dyDescent="0.2">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x14ac:dyDescent="0.2">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x14ac:dyDescent="0.2">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x14ac:dyDescent="0.2">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x14ac:dyDescent="0.2">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x14ac:dyDescent="0.2">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x14ac:dyDescent="0.2">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x14ac:dyDescent="0.2">
      <c r="A53" s="169"/>
      <c r="B53" s="386">
        <f>IF(SUM($B$13:$B$52)=0,0,SUM($B$13:$B$52))</f>
        <v>139741.81276325</v>
      </c>
      <c r="C53" s="387"/>
      <c r="D53" s="388"/>
      <c r="E53" s="153">
        <f>IF(SUM(E$13:E$52)=0,0,SUM(E$13:E$52))</f>
        <v>0</v>
      </c>
      <c r="F53" s="152">
        <f>IF(SUM(F$13:F$52)=0,0,SUM(F$13:F$52))</f>
        <v>31510.970339774994</v>
      </c>
      <c r="G53" s="168">
        <f>IF(SUM(G$13:G$52)=0,0,(E$53+F$53)/$B$53*100)</f>
        <v>22.54942147713566</v>
      </c>
      <c r="H53" s="153">
        <f>IF(SUM(H$13:H$52)=0,0,SUM(H$13:H$52))</f>
        <v>0</v>
      </c>
      <c r="I53" s="152">
        <f>IF(SUM(I$13:I$52)=0,0,SUM(I$13:I$52))</f>
        <v>40867.898724974992</v>
      </c>
      <c r="J53" s="151">
        <f>IF(SUM(J$13:J$52)=0,0,(H$53+I$53)/$B$53*100)</f>
        <v>29.245290236940907</v>
      </c>
      <c r="K53" s="153">
        <f>IF(SUM(K$13:K$52)=0,0,SUM(K$13:K$52))</f>
        <v>0</v>
      </c>
      <c r="L53" s="152">
        <f>IF(SUM(L$13:L$52)=0,0,SUM(L$13:L$52))</f>
        <v>40867.898724974992</v>
      </c>
      <c r="M53" s="151">
        <f>IF(SUM(M$13:M$52)=0,0,(K$53+L$53)/$B$53*100)</f>
        <v>29.245290236940907</v>
      </c>
      <c r="N53" s="153">
        <f>IF(SUM(N$13:N$52)=0,0,SUM(N$13:N$52))</f>
        <v>0</v>
      </c>
      <c r="O53" s="152">
        <f>IF(SUM(O$13:O$52)=0,0,SUM(O$13:O$52))</f>
        <v>26495.044973525</v>
      </c>
      <c r="P53" s="151">
        <f>IF(SUM(P$13:P$52)=0,0,(N$53+O$53)/$B$53*100)</f>
        <v>18.959998048982516</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x14ac:dyDescent="0.15">
      <c r="A54" s="164"/>
      <c r="B54" s="167" t="s">
        <v>42</v>
      </c>
      <c r="C54" s="392">
        <f>SUM($E$54:$IV$54)</f>
        <v>139741.81276325003</v>
      </c>
      <c r="D54" s="392"/>
      <c r="E54" s="161"/>
      <c r="F54" s="160">
        <f>SUMPRODUCT(G$13:G$52,QCI!$H$13:$H$52)/100</f>
        <v>31510.970339774998</v>
      </c>
      <c r="G54" s="162"/>
      <c r="H54" s="161"/>
      <c r="I54" s="160">
        <f>SUMPRODUCT(J$13:J$52,QCI!$H$13:$H$52)/100</f>
        <v>40867.898724974999</v>
      </c>
      <c r="J54" s="159"/>
      <c r="K54" s="161"/>
      <c r="L54" s="160">
        <f>SUMPRODUCT(M$13:M$52,QCI!$H$13:$H$52)/100</f>
        <v>40867.898724974999</v>
      </c>
      <c r="M54" s="159"/>
      <c r="N54" s="161"/>
      <c r="O54" s="160">
        <f>SUMPRODUCT(P$13:P$52,QCI!$H$13:$H$52)/100</f>
        <v>26495.044973525</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x14ac:dyDescent="0.15">
      <c r="A55" s="164"/>
      <c r="B55" s="166" t="s">
        <v>41</v>
      </c>
      <c r="C55" s="384">
        <f>SUM($E$55:$IV$55)</f>
        <v>0</v>
      </c>
      <c r="D55" s="384"/>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x14ac:dyDescent="0.15">
      <c r="A56" s="164"/>
      <c r="B56" s="166" t="s">
        <v>40</v>
      </c>
      <c r="C56" s="384">
        <f>SUM($E$56:$IV$56)</f>
        <v>0</v>
      </c>
      <c r="D56" s="384"/>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x14ac:dyDescent="0.15">
      <c r="A57" s="164"/>
      <c r="B57" s="165" t="s">
        <v>48</v>
      </c>
      <c r="C57" s="384">
        <f>SUM($E$57:$IV$57)</f>
        <v>0</v>
      </c>
      <c r="D57" s="385"/>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x14ac:dyDescent="0.15">
      <c r="A58" s="164"/>
      <c r="B58" s="163" t="s">
        <v>44</v>
      </c>
      <c r="C58" s="391">
        <f>SUM($E$58:$IV$58)</f>
        <v>139741.81276324997</v>
      </c>
      <c r="D58" s="391"/>
      <c r="E58" s="161">
        <f>SUM(E$53:F$53)</f>
        <v>31510.970339774994</v>
      </c>
      <c r="F58" s="160"/>
      <c r="G58" s="162"/>
      <c r="H58" s="161">
        <f>SUM(H$53:I$53)</f>
        <v>40867.898724974992</v>
      </c>
      <c r="I58" s="160"/>
      <c r="J58" s="159"/>
      <c r="K58" s="161">
        <f>SUM(K$53:L$53)</f>
        <v>40867.898724974992</v>
      </c>
      <c r="L58" s="160"/>
      <c r="M58" s="159"/>
      <c r="N58" s="161">
        <f>SUM(N$53:O$53)</f>
        <v>26495.044973525</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x14ac:dyDescent="0.2">
      <c r="A59" s="157"/>
      <c r="B59" s="386">
        <f>$C$58</f>
        <v>139741.81276324997</v>
      </c>
      <c r="C59" s="387"/>
      <c r="D59" s="388"/>
      <c r="E59" s="156"/>
      <c r="F59" s="155"/>
      <c r="G59" s="154"/>
      <c r="H59" s="153">
        <f>H$53+E$53</f>
        <v>0</v>
      </c>
      <c r="I59" s="152">
        <f>I$53+F$53</f>
        <v>72378.86906474999</v>
      </c>
      <c r="J59" s="151">
        <f>J$53+G$53</f>
        <v>51.79471171407657</v>
      </c>
      <c r="K59" s="153">
        <f t="shared" ref="K59:BV59" si="2">K$53+H$59</f>
        <v>0</v>
      </c>
      <c r="L59" s="152">
        <f t="shared" si="2"/>
        <v>113246.76778972498</v>
      </c>
      <c r="M59" s="151">
        <f t="shared" si="2"/>
        <v>81.040001951017473</v>
      </c>
      <c r="N59" s="153">
        <f t="shared" si="2"/>
        <v>0</v>
      </c>
      <c r="O59" s="152">
        <f t="shared" si="2"/>
        <v>139741.81276324997</v>
      </c>
      <c r="P59" s="151">
        <f t="shared" si="2"/>
        <v>99.999999999999986</v>
      </c>
      <c r="Q59" s="153">
        <f t="shared" si="2"/>
        <v>0</v>
      </c>
      <c r="R59" s="152">
        <f t="shared" si="2"/>
        <v>139741.81276324997</v>
      </c>
      <c r="S59" s="151">
        <f t="shared" si="2"/>
        <v>99.999999999999986</v>
      </c>
      <c r="T59" s="153">
        <f t="shared" si="2"/>
        <v>0</v>
      </c>
      <c r="U59" s="152">
        <f t="shared" si="2"/>
        <v>139741.81276324997</v>
      </c>
      <c r="V59" s="151">
        <f t="shared" si="2"/>
        <v>99.999999999999986</v>
      </c>
      <c r="W59" s="153">
        <f t="shared" si="2"/>
        <v>0</v>
      </c>
      <c r="X59" s="152">
        <f t="shared" si="2"/>
        <v>139741.81276324997</v>
      </c>
      <c r="Y59" s="151">
        <f t="shared" si="2"/>
        <v>99.999999999999986</v>
      </c>
      <c r="Z59" s="153">
        <f t="shared" si="2"/>
        <v>0</v>
      </c>
      <c r="AA59" s="152">
        <f t="shared" si="2"/>
        <v>139741.81276324997</v>
      </c>
      <c r="AB59" s="151">
        <f t="shared" si="2"/>
        <v>99.999999999999986</v>
      </c>
      <c r="AC59" s="153">
        <f t="shared" si="2"/>
        <v>0</v>
      </c>
      <c r="AD59" s="152">
        <f t="shared" si="2"/>
        <v>139741.81276324997</v>
      </c>
      <c r="AE59" s="151">
        <f t="shared" si="2"/>
        <v>99.999999999999986</v>
      </c>
      <c r="AF59" s="153">
        <f t="shared" si="2"/>
        <v>0</v>
      </c>
      <c r="AG59" s="152">
        <f t="shared" si="2"/>
        <v>139741.81276324997</v>
      </c>
      <c r="AH59" s="151">
        <f t="shared" si="2"/>
        <v>99.999999999999986</v>
      </c>
      <c r="AI59" s="153">
        <f t="shared" si="2"/>
        <v>0</v>
      </c>
      <c r="AJ59" s="152">
        <f t="shared" si="2"/>
        <v>139741.81276324997</v>
      </c>
      <c r="AK59" s="151">
        <f t="shared" si="2"/>
        <v>99.999999999999986</v>
      </c>
      <c r="AL59" s="153">
        <f t="shared" si="2"/>
        <v>0</v>
      </c>
      <c r="AM59" s="152">
        <f t="shared" si="2"/>
        <v>139741.81276324997</v>
      </c>
      <c r="AN59" s="151">
        <f t="shared" si="2"/>
        <v>99.999999999999986</v>
      </c>
      <c r="AO59" s="153">
        <f t="shared" si="2"/>
        <v>0</v>
      </c>
      <c r="AP59" s="152">
        <f t="shared" si="2"/>
        <v>139741.81276324997</v>
      </c>
      <c r="AQ59" s="151">
        <f t="shared" si="2"/>
        <v>99.999999999999986</v>
      </c>
      <c r="AR59" s="153">
        <f t="shared" si="2"/>
        <v>0</v>
      </c>
      <c r="AS59" s="152">
        <f t="shared" si="2"/>
        <v>139741.81276324997</v>
      </c>
      <c r="AT59" s="151">
        <f t="shared" si="2"/>
        <v>99.999999999999986</v>
      </c>
      <c r="AU59" s="153">
        <f t="shared" si="2"/>
        <v>0</v>
      </c>
      <c r="AV59" s="152">
        <f t="shared" si="2"/>
        <v>139741.81276324997</v>
      </c>
      <c r="AW59" s="151">
        <f t="shared" si="2"/>
        <v>99.999999999999986</v>
      </c>
      <c r="AX59" s="153">
        <f t="shared" si="2"/>
        <v>0</v>
      </c>
      <c r="AY59" s="152">
        <f t="shared" si="2"/>
        <v>139741.81276324997</v>
      </c>
      <c r="AZ59" s="151">
        <f t="shared" si="2"/>
        <v>99.999999999999986</v>
      </c>
      <c r="BA59" s="153">
        <f t="shared" si="2"/>
        <v>0</v>
      </c>
      <c r="BB59" s="152">
        <f t="shared" si="2"/>
        <v>139741.81276324997</v>
      </c>
      <c r="BC59" s="151">
        <f t="shared" si="2"/>
        <v>99.999999999999986</v>
      </c>
      <c r="BD59" s="153">
        <f t="shared" si="2"/>
        <v>0</v>
      </c>
      <c r="BE59" s="152">
        <f t="shared" si="2"/>
        <v>139741.81276324997</v>
      </c>
      <c r="BF59" s="151">
        <f t="shared" si="2"/>
        <v>99.999999999999986</v>
      </c>
      <c r="BG59" s="153">
        <f t="shared" si="2"/>
        <v>0</v>
      </c>
      <c r="BH59" s="152">
        <f t="shared" si="2"/>
        <v>139741.81276324997</v>
      </c>
      <c r="BI59" s="151">
        <f t="shared" si="2"/>
        <v>99.999999999999986</v>
      </c>
      <c r="BJ59" s="153">
        <f t="shared" si="2"/>
        <v>0</v>
      </c>
      <c r="BK59" s="152">
        <f t="shared" si="2"/>
        <v>139741.81276324997</v>
      </c>
      <c r="BL59" s="151">
        <f t="shared" si="2"/>
        <v>99.999999999999986</v>
      </c>
      <c r="BM59" s="153">
        <f t="shared" si="2"/>
        <v>0</v>
      </c>
      <c r="BN59" s="152">
        <f t="shared" si="2"/>
        <v>139741.81276324997</v>
      </c>
      <c r="BO59" s="151">
        <f t="shared" si="2"/>
        <v>99.999999999999986</v>
      </c>
      <c r="BP59" s="153">
        <f t="shared" si="2"/>
        <v>0</v>
      </c>
      <c r="BQ59" s="152">
        <f t="shared" si="2"/>
        <v>139741.81276324997</v>
      </c>
      <c r="BR59" s="151">
        <f t="shared" si="2"/>
        <v>99.999999999999986</v>
      </c>
      <c r="BS59" s="153">
        <f t="shared" si="2"/>
        <v>0</v>
      </c>
      <c r="BT59" s="152">
        <f t="shared" si="2"/>
        <v>139741.81276324997</v>
      </c>
      <c r="BU59" s="151">
        <f t="shared" si="2"/>
        <v>99.999999999999986</v>
      </c>
      <c r="BV59" s="153">
        <f t="shared" si="2"/>
        <v>0</v>
      </c>
      <c r="BW59" s="152">
        <f t="shared" ref="BW59:EH59" si="3">BW$53+BT$59</f>
        <v>139741.81276324997</v>
      </c>
      <c r="BX59" s="151">
        <f t="shared" si="3"/>
        <v>99.999999999999986</v>
      </c>
      <c r="BY59" s="153">
        <f t="shared" si="3"/>
        <v>0</v>
      </c>
      <c r="BZ59" s="152">
        <f t="shared" si="3"/>
        <v>139741.81276324997</v>
      </c>
      <c r="CA59" s="151">
        <f t="shared" si="3"/>
        <v>99.999999999999986</v>
      </c>
      <c r="CB59" s="153">
        <f t="shared" si="3"/>
        <v>0</v>
      </c>
      <c r="CC59" s="152">
        <f t="shared" si="3"/>
        <v>139741.81276324997</v>
      </c>
      <c r="CD59" s="151">
        <f t="shared" si="3"/>
        <v>99.999999999999986</v>
      </c>
      <c r="CE59" s="153">
        <f t="shared" si="3"/>
        <v>0</v>
      </c>
      <c r="CF59" s="152">
        <f t="shared" si="3"/>
        <v>139741.81276324997</v>
      </c>
      <c r="CG59" s="151">
        <f t="shared" si="3"/>
        <v>99.999999999999986</v>
      </c>
      <c r="CH59" s="153">
        <f t="shared" si="3"/>
        <v>0</v>
      </c>
      <c r="CI59" s="152">
        <f t="shared" si="3"/>
        <v>139741.81276324997</v>
      </c>
      <c r="CJ59" s="151">
        <f t="shared" si="3"/>
        <v>99.999999999999986</v>
      </c>
      <c r="CK59" s="153">
        <f t="shared" si="3"/>
        <v>0</v>
      </c>
      <c r="CL59" s="152">
        <f t="shared" si="3"/>
        <v>139741.81276324997</v>
      </c>
      <c r="CM59" s="151">
        <f t="shared" si="3"/>
        <v>99.999999999999986</v>
      </c>
      <c r="CN59" s="153">
        <f t="shared" si="3"/>
        <v>0</v>
      </c>
      <c r="CO59" s="152">
        <f t="shared" si="3"/>
        <v>139741.81276324997</v>
      </c>
      <c r="CP59" s="151">
        <f t="shared" si="3"/>
        <v>99.999999999999986</v>
      </c>
      <c r="CQ59" s="153">
        <f t="shared" si="3"/>
        <v>0</v>
      </c>
      <c r="CR59" s="152">
        <f t="shared" si="3"/>
        <v>139741.81276324997</v>
      </c>
      <c r="CS59" s="151">
        <f t="shared" si="3"/>
        <v>99.999999999999986</v>
      </c>
      <c r="CT59" s="153">
        <f t="shared" si="3"/>
        <v>0</v>
      </c>
      <c r="CU59" s="152">
        <f t="shared" si="3"/>
        <v>139741.81276324997</v>
      </c>
      <c r="CV59" s="151">
        <f t="shared" si="3"/>
        <v>99.999999999999986</v>
      </c>
      <c r="CW59" s="153">
        <f t="shared" si="3"/>
        <v>0</v>
      </c>
      <c r="CX59" s="152">
        <f t="shared" si="3"/>
        <v>139741.81276324997</v>
      </c>
      <c r="CY59" s="151">
        <f t="shared" si="3"/>
        <v>99.999999999999986</v>
      </c>
      <c r="CZ59" s="153">
        <f t="shared" si="3"/>
        <v>0</v>
      </c>
      <c r="DA59" s="152">
        <f t="shared" si="3"/>
        <v>139741.81276324997</v>
      </c>
      <c r="DB59" s="151">
        <f t="shared" si="3"/>
        <v>99.999999999999986</v>
      </c>
      <c r="DC59" s="153">
        <f t="shared" si="3"/>
        <v>0</v>
      </c>
      <c r="DD59" s="152">
        <f t="shared" si="3"/>
        <v>139741.81276324997</v>
      </c>
      <c r="DE59" s="151">
        <f t="shared" si="3"/>
        <v>99.999999999999986</v>
      </c>
      <c r="DF59" s="153">
        <f t="shared" si="3"/>
        <v>0</v>
      </c>
      <c r="DG59" s="152">
        <f t="shared" si="3"/>
        <v>139741.81276324997</v>
      </c>
      <c r="DH59" s="151">
        <f t="shared" si="3"/>
        <v>99.999999999999986</v>
      </c>
      <c r="DI59" s="153">
        <f t="shared" si="3"/>
        <v>0</v>
      </c>
      <c r="DJ59" s="152">
        <f t="shared" si="3"/>
        <v>139741.81276324997</v>
      </c>
      <c r="DK59" s="151">
        <f t="shared" si="3"/>
        <v>99.999999999999986</v>
      </c>
      <c r="DL59" s="153">
        <f t="shared" si="3"/>
        <v>0</v>
      </c>
      <c r="DM59" s="152">
        <f t="shared" si="3"/>
        <v>139741.81276324997</v>
      </c>
      <c r="DN59" s="151">
        <f t="shared" si="3"/>
        <v>99.999999999999986</v>
      </c>
      <c r="DO59" s="153">
        <f t="shared" si="3"/>
        <v>0</v>
      </c>
      <c r="DP59" s="152">
        <f t="shared" si="3"/>
        <v>139741.81276324997</v>
      </c>
      <c r="DQ59" s="151">
        <f t="shared" si="3"/>
        <v>99.999999999999986</v>
      </c>
      <c r="DR59" s="153">
        <f t="shared" si="3"/>
        <v>0</v>
      </c>
      <c r="DS59" s="152">
        <f t="shared" si="3"/>
        <v>139741.81276324997</v>
      </c>
      <c r="DT59" s="151">
        <f t="shared" si="3"/>
        <v>99.999999999999986</v>
      </c>
      <c r="DU59" s="153">
        <f t="shared" si="3"/>
        <v>0</v>
      </c>
      <c r="DV59" s="152">
        <f t="shared" si="3"/>
        <v>139741.81276324997</v>
      </c>
      <c r="DW59" s="151">
        <f t="shared" si="3"/>
        <v>99.999999999999986</v>
      </c>
      <c r="DX59" s="153">
        <f t="shared" si="3"/>
        <v>0</v>
      </c>
      <c r="DY59" s="152">
        <f t="shared" si="3"/>
        <v>139741.81276324997</v>
      </c>
      <c r="DZ59" s="151">
        <f t="shared" si="3"/>
        <v>99.999999999999986</v>
      </c>
      <c r="EA59" s="153">
        <f t="shared" si="3"/>
        <v>0</v>
      </c>
      <c r="EB59" s="152">
        <f t="shared" si="3"/>
        <v>139741.81276324997</v>
      </c>
      <c r="EC59" s="151">
        <f t="shared" si="3"/>
        <v>99.999999999999986</v>
      </c>
      <c r="ED59" s="153">
        <f t="shared" si="3"/>
        <v>0</v>
      </c>
      <c r="EE59" s="152">
        <f t="shared" si="3"/>
        <v>139741.81276324997</v>
      </c>
      <c r="EF59" s="151">
        <f t="shared" si="3"/>
        <v>99.999999999999986</v>
      </c>
      <c r="EG59" s="153">
        <f t="shared" si="3"/>
        <v>0</v>
      </c>
      <c r="EH59" s="152">
        <f t="shared" si="3"/>
        <v>139741.81276324997</v>
      </c>
      <c r="EI59" s="151">
        <f t="shared" ref="EI59:GT59" si="4">EI$53+EF$59</f>
        <v>99.999999999999986</v>
      </c>
      <c r="EJ59" s="153">
        <f t="shared" si="4"/>
        <v>0</v>
      </c>
      <c r="EK59" s="152">
        <f t="shared" si="4"/>
        <v>139741.81276324997</v>
      </c>
      <c r="EL59" s="151">
        <f t="shared" si="4"/>
        <v>99.999999999999986</v>
      </c>
      <c r="EM59" s="153">
        <f t="shared" si="4"/>
        <v>0</v>
      </c>
      <c r="EN59" s="152">
        <f t="shared" si="4"/>
        <v>139741.81276324997</v>
      </c>
      <c r="EO59" s="151">
        <f t="shared" si="4"/>
        <v>99.999999999999986</v>
      </c>
      <c r="EP59" s="153">
        <f t="shared" si="4"/>
        <v>0</v>
      </c>
      <c r="EQ59" s="152">
        <f t="shared" si="4"/>
        <v>139741.81276324997</v>
      </c>
      <c r="ER59" s="151">
        <f t="shared" si="4"/>
        <v>99.999999999999986</v>
      </c>
      <c r="ES59" s="153">
        <f t="shared" si="4"/>
        <v>0</v>
      </c>
      <c r="ET59" s="152">
        <f t="shared" si="4"/>
        <v>139741.81276324997</v>
      </c>
      <c r="EU59" s="151">
        <f t="shared" si="4"/>
        <v>99.999999999999986</v>
      </c>
      <c r="EV59" s="153">
        <f t="shared" si="4"/>
        <v>0</v>
      </c>
      <c r="EW59" s="152">
        <f t="shared" si="4"/>
        <v>139741.81276324997</v>
      </c>
      <c r="EX59" s="151">
        <f t="shared" si="4"/>
        <v>99.999999999999986</v>
      </c>
      <c r="EY59" s="153">
        <f t="shared" si="4"/>
        <v>0</v>
      </c>
      <c r="EZ59" s="152">
        <f t="shared" si="4"/>
        <v>139741.81276324997</v>
      </c>
      <c r="FA59" s="151">
        <f t="shared" si="4"/>
        <v>99.999999999999986</v>
      </c>
      <c r="FB59" s="153">
        <f t="shared" si="4"/>
        <v>0</v>
      </c>
      <c r="FC59" s="152">
        <f t="shared" si="4"/>
        <v>139741.81276324997</v>
      </c>
      <c r="FD59" s="151">
        <f t="shared" si="4"/>
        <v>99.999999999999986</v>
      </c>
      <c r="FE59" s="153">
        <f t="shared" si="4"/>
        <v>0</v>
      </c>
      <c r="FF59" s="152">
        <f t="shared" si="4"/>
        <v>139741.81276324997</v>
      </c>
      <c r="FG59" s="151">
        <f t="shared" si="4"/>
        <v>99.999999999999986</v>
      </c>
      <c r="FH59" s="153">
        <f t="shared" si="4"/>
        <v>0</v>
      </c>
      <c r="FI59" s="152">
        <f t="shared" si="4"/>
        <v>139741.81276324997</v>
      </c>
      <c r="FJ59" s="151">
        <f t="shared" si="4"/>
        <v>99.999999999999986</v>
      </c>
      <c r="FK59" s="153">
        <f t="shared" si="4"/>
        <v>0</v>
      </c>
      <c r="FL59" s="152">
        <f t="shared" si="4"/>
        <v>139741.81276324997</v>
      </c>
      <c r="FM59" s="151">
        <f t="shared" si="4"/>
        <v>99.999999999999986</v>
      </c>
      <c r="FN59" s="153">
        <f t="shared" si="4"/>
        <v>0</v>
      </c>
      <c r="FO59" s="152">
        <f t="shared" si="4"/>
        <v>139741.81276324997</v>
      </c>
      <c r="FP59" s="151">
        <f t="shared" si="4"/>
        <v>99.999999999999986</v>
      </c>
      <c r="FQ59" s="153">
        <f t="shared" si="4"/>
        <v>0</v>
      </c>
      <c r="FR59" s="152">
        <f t="shared" si="4"/>
        <v>139741.81276324997</v>
      </c>
      <c r="FS59" s="151">
        <f t="shared" si="4"/>
        <v>99.999999999999986</v>
      </c>
      <c r="FT59" s="153">
        <f t="shared" si="4"/>
        <v>0</v>
      </c>
      <c r="FU59" s="152">
        <f t="shared" si="4"/>
        <v>139741.81276324997</v>
      </c>
      <c r="FV59" s="151">
        <f t="shared" si="4"/>
        <v>99.999999999999986</v>
      </c>
      <c r="FW59" s="153">
        <f t="shared" si="4"/>
        <v>0</v>
      </c>
      <c r="FX59" s="152">
        <f t="shared" si="4"/>
        <v>139741.81276324997</v>
      </c>
      <c r="FY59" s="151">
        <f t="shared" si="4"/>
        <v>99.999999999999986</v>
      </c>
      <c r="FZ59" s="153">
        <f t="shared" si="4"/>
        <v>0</v>
      </c>
      <c r="GA59" s="152">
        <f t="shared" si="4"/>
        <v>139741.81276324997</v>
      </c>
      <c r="GB59" s="151">
        <f t="shared" si="4"/>
        <v>99.999999999999986</v>
      </c>
      <c r="GC59" s="153">
        <f t="shared" si="4"/>
        <v>0</v>
      </c>
      <c r="GD59" s="152">
        <f t="shared" si="4"/>
        <v>139741.81276324997</v>
      </c>
      <c r="GE59" s="151">
        <f t="shared" si="4"/>
        <v>99.999999999999986</v>
      </c>
      <c r="GF59" s="153">
        <f t="shared" si="4"/>
        <v>0</v>
      </c>
      <c r="GG59" s="152">
        <f t="shared" si="4"/>
        <v>139741.81276324997</v>
      </c>
      <c r="GH59" s="151">
        <f t="shared" si="4"/>
        <v>99.999999999999986</v>
      </c>
      <c r="GI59" s="153">
        <f t="shared" si="4"/>
        <v>0</v>
      </c>
      <c r="GJ59" s="152">
        <f t="shared" si="4"/>
        <v>139741.81276324997</v>
      </c>
      <c r="GK59" s="151">
        <f t="shared" si="4"/>
        <v>99.999999999999986</v>
      </c>
      <c r="GL59" s="153">
        <f t="shared" si="4"/>
        <v>0</v>
      </c>
      <c r="GM59" s="152">
        <f t="shared" si="4"/>
        <v>139741.81276324997</v>
      </c>
      <c r="GN59" s="151">
        <f t="shared" si="4"/>
        <v>99.999999999999986</v>
      </c>
      <c r="GO59" s="153">
        <f t="shared" si="4"/>
        <v>0</v>
      </c>
      <c r="GP59" s="152">
        <f t="shared" si="4"/>
        <v>139741.81276324997</v>
      </c>
      <c r="GQ59" s="151">
        <f t="shared" si="4"/>
        <v>99.999999999999986</v>
      </c>
      <c r="GR59" s="153">
        <f t="shared" si="4"/>
        <v>0</v>
      </c>
      <c r="GS59" s="152">
        <f t="shared" si="4"/>
        <v>139741.81276324997</v>
      </c>
      <c r="GT59" s="151">
        <f t="shared" si="4"/>
        <v>99.999999999999986</v>
      </c>
      <c r="GU59" s="153">
        <f t="shared" ref="GU59:IV59" si="5">GU$53+GR$59</f>
        <v>0</v>
      </c>
      <c r="GV59" s="152">
        <f t="shared" si="5"/>
        <v>139741.81276324997</v>
      </c>
      <c r="GW59" s="151">
        <f t="shared" si="5"/>
        <v>99.999999999999986</v>
      </c>
      <c r="GX59" s="153">
        <f t="shared" si="5"/>
        <v>0</v>
      </c>
      <c r="GY59" s="152">
        <f t="shared" si="5"/>
        <v>139741.81276324997</v>
      </c>
      <c r="GZ59" s="151">
        <f t="shared" si="5"/>
        <v>99.999999999999986</v>
      </c>
      <c r="HA59" s="153">
        <f t="shared" si="5"/>
        <v>0</v>
      </c>
      <c r="HB59" s="152">
        <f t="shared" si="5"/>
        <v>139741.81276324997</v>
      </c>
      <c r="HC59" s="151">
        <f t="shared" si="5"/>
        <v>99.999999999999986</v>
      </c>
      <c r="HD59" s="153">
        <f t="shared" si="5"/>
        <v>0</v>
      </c>
      <c r="HE59" s="152">
        <f t="shared" si="5"/>
        <v>139741.81276324997</v>
      </c>
      <c r="HF59" s="151">
        <f t="shared" si="5"/>
        <v>99.999999999999986</v>
      </c>
      <c r="HG59" s="153">
        <f t="shared" si="5"/>
        <v>0</v>
      </c>
      <c r="HH59" s="152">
        <f t="shared" si="5"/>
        <v>139741.81276324997</v>
      </c>
      <c r="HI59" s="151">
        <f t="shared" si="5"/>
        <v>99.999999999999986</v>
      </c>
      <c r="HJ59" s="153">
        <f t="shared" si="5"/>
        <v>0</v>
      </c>
      <c r="HK59" s="152">
        <f t="shared" si="5"/>
        <v>139741.81276324997</v>
      </c>
      <c r="HL59" s="151">
        <f t="shared" si="5"/>
        <v>99.999999999999986</v>
      </c>
      <c r="HM59" s="153">
        <f t="shared" si="5"/>
        <v>0</v>
      </c>
      <c r="HN59" s="152">
        <f t="shared" si="5"/>
        <v>139741.81276324997</v>
      </c>
      <c r="HO59" s="151">
        <f t="shared" si="5"/>
        <v>99.999999999999986</v>
      </c>
      <c r="HP59" s="153">
        <f t="shared" si="5"/>
        <v>0</v>
      </c>
      <c r="HQ59" s="152">
        <f t="shared" si="5"/>
        <v>139741.81276324997</v>
      </c>
      <c r="HR59" s="151">
        <f t="shared" si="5"/>
        <v>99.999999999999986</v>
      </c>
      <c r="HS59" s="153">
        <f t="shared" si="5"/>
        <v>0</v>
      </c>
      <c r="HT59" s="152">
        <f t="shared" si="5"/>
        <v>139741.81276324997</v>
      </c>
      <c r="HU59" s="151">
        <f t="shared" si="5"/>
        <v>99.999999999999986</v>
      </c>
      <c r="HV59" s="153">
        <f t="shared" si="5"/>
        <v>0</v>
      </c>
      <c r="HW59" s="152">
        <f t="shared" si="5"/>
        <v>139741.81276324997</v>
      </c>
      <c r="HX59" s="151">
        <f t="shared" si="5"/>
        <v>99.999999999999986</v>
      </c>
      <c r="HY59" s="153">
        <f t="shared" si="5"/>
        <v>0</v>
      </c>
      <c r="HZ59" s="152">
        <f t="shared" si="5"/>
        <v>139741.81276324997</v>
      </c>
      <c r="IA59" s="151">
        <f t="shared" si="5"/>
        <v>99.999999999999986</v>
      </c>
      <c r="IB59" s="153">
        <f t="shared" si="5"/>
        <v>0</v>
      </c>
      <c r="IC59" s="152">
        <f t="shared" si="5"/>
        <v>139741.81276324997</v>
      </c>
      <c r="ID59" s="151">
        <f t="shared" si="5"/>
        <v>99.999999999999986</v>
      </c>
      <c r="IE59" s="153">
        <f t="shared" si="5"/>
        <v>0</v>
      </c>
      <c r="IF59" s="152">
        <f t="shared" si="5"/>
        <v>139741.81276324997</v>
      </c>
      <c r="IG59" s="151">
        <f t="shared" si="5"/>
        <v>99.999999999999986</v>
      </c>
      <c r="IH59" s="153">
        <f t="shared" si="5"/>
        <v>0</v>
      </c>
      <c r="II59" s="152">
        <f t="shared" si="5"/>
        <v>139741.81276324997</v>
      </c>
      <c r="IJ59" s="151">
        <f t="shared" si="5"/>
        <v>99.999999999999986</v>
      </c>
      <c r="IK59" s="153">
        <f t="shared" si="5"/>
        <v>0</v>
      </c>
      <c r="IL59" s="152">
        <f t="shared" si="5"/>
        <v>139741.81276324997</v>
      </c>
      <c r="IM59" s="151">
        <f t="shared" si="5"/>
        <v>99.999999999999986</v>
      </c>
      <c r="IN59" s="153">
        <f t="shared" si="5"/>
        <v>0</v>
      </c>
      <c r="IO59" s="152">
        <f t="shared" si="5"/>
        <v>139741.81276324997</v>
      </c>
      <c r="IP59" s="151">
        <f t="shared" si="5"/>
        <v>99.999999999999986</v>
      </c>
      <c r="IQ59" s="153">
        <f t="shared" si="5"/>
        <v>0</v>
      </c>
      <c r="IR59" s="152">
        <f t="shared" si="5"/>
        <v>139741.81276324997</v>
      </c>
      <c r="IS59" s="151">
        <f t="shared" si="5"/>
        <v>99.999999999999986</v>
      </c>
      <c r="IT59" s="153">
        <f t="shared" si="5"/>
        <v>0</v>
      </c>
      <c r="IU59" s="152">
        <f t="shared" si="5"/>
        <v>139741.81276324997</v>
      </c>
      <c r="IV59" s="151">
        <f t="shared" si="5"/>
        <v>99.999999999999986</v>
      </c>
    </row>
    <row r="60" spans="1:256" ht="12" customHeight="1" x14ac:dyDescent="0.2">
      <c r="H60" s="147"/>
    </row>
    <row r="61" spans="1:256" ht="12" customHeight="1" x14ac:dyDescent="0.2">
      <c r="B61" s="149"/>
      <c r="H61" s="147"/>
    </row>
    <row r="62" spans="1:256" ht="12" customHeight="1" x14ac:dyDescent="0.2">
      <c r="B62" s="148"/>
      <c r="H62" s="147"/>
    </row>
    <row r="63" spans="1:256" ht="12" customHeight="1" x14ac:dyDescent="0.2">
      <c r="B63" s="148"/>
      <c r="H63" s="147"/>
    </row>
    <row r="64" spans="1:256" ht="12" customHeight="1" x14ac:dyDescent="0.2">
      <c r="H64" s="147"/>
    </row>
    <row r="65" spans="1:254" s="130" customFormat="1" ht="12" customHeight="1" x14ac:dyDescent="0.2">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x14ac:dyDescent="0.2">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x14ac:dyDescent="0.2">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x14ac:dyDescent="0.25">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x14ac:dyDescent="0.2">
      <c r="A69" s="143" t="s">
        <v>37</v>
      </c>
      <c r="B69" s="142"/>
      <c r="C69" s="142"/>
      <c r="D69" s="142"/>
      <c r="F69" s="30"/>
      <c r="H69" s="143" t="s">
        <v>19</v>
      </c>
      <c r="I69" s="142"/>
      <c r="J69" s="142"/>
      <c r="N69" s="143" t="s">
        <v>19</v>
      </c>
      <c r="O69" s="142"/>
      <c r="P69" s="142"/>
      <c r="Q69" s="30"/>
      <c r="R69" s="390">
        <v>43278</v>
      </c>
      <c r="S69" s="390"/>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x14ac:dyDescent="0.2">
      <c r="A70" s="20" t="s">
        <v>36</v>
      </c>
      <c r="B70" s="141">
        <f>QCI!$C$61</f>
        <v>0</v>
      </c>
      <c r="C70" s="141"/>
      <c r="D70" s="141"/>
      <c r="H70" s="20" t="s">
        <v>36</v>
      </c>
      <c r="I70" s="23"/>
      <c r="J70" s="22"/>
      <c r="K70" s="139"/>
      <c r="N70" s="20" t="s">
        <v>36</v>
      </c>
      <c r="O70" s="23"/>
      <c r="P70" s="22"/>
      <c r="Q70" s="138"/>
      <c r="R70" s="389" t="s">
        <v>35</v>
      </c>
      <c r="S70" s="389"/>
      <c r="T70" s="20"/>
      <c r="U70" s="20"/>
      <c r="W70" s="20" t="s">
        <v>36</v>
      </c>
      <c r="X70" s="17">
        <f>$I$70</f>
        <v>0</v>
      </c>
      <c r="Y70" s="136"/>
      <c r="AC70" s="20" t="s">
        <v>36</v>
      </c>
      <c r="AD70" s="17">
        <f>$O$70</f>
        <v>0</v>
      </c>
      <c r="AE70" s="136"/>
      <c r="AI70" s="20"/>
      <c r="AJ70" s="20"/>
      <c r="AL70" s="20" t="s">
        <v>36</v>
      </c>
      <c r="AM70" s="17">
        <f>$I$70</f>
        <v>0</v>
      </c>
      <c r="AN70" s="136"/>
      <c r="AR70" s="20" t="s">
        <v>36</v>
      </c>
      <c r="AS70" s="17">
        <f>$O$70</f>
        <v>0</v>
      </c>
      <c r="AT70" s="136"/>
      <c r="AX70" s="20"/>
      <c r="AY70" s="20"/>
      <c r="BA70" s="20" t="s">
        <v>36</v>
      </c>
      <c r="BB70" s="17">
        <f>$I$70</f>
        <v>0</v>
      </c>
      <c r="BC70" s="136"/>
      <c r="BG70" s="20" t="s">
        <v>36</v>
      </c>
      <c r="BH70" s="17">
        <f>$O$70</f>
        <v>0</v>
      </c>
      <c r="BI70" s="136"/>
      <c r="BM70" s="20"/>
      <c r="BN70" s="20"/>
      <c r="BP70" s="20" t="s">
        <v>36</v>
      </c>
      <c r="BQ70" s="17">
        <f>$I$70</f>
        <v>0</v>
      </c>
      <c r="BR70" s="136"/>
      <c r="BV70" s="20" t="s">
        <v>36</v>
      </c>
      <c r="BW70" s="17">
        <f>$O$70</f>
        <v>0</v>
      </c>
      <c r="BX70" s="136"/>
      <c r="CB70" s="20"/>
      <c r="CC70" s="20"/>
      <c r="CE70" s="20" t="s">
        <v>36</v>
      </c>
      <c r="CF70" s="17">
        <f>$I$70</f>
        <v>0</v>
      </c>
      <c r="CG70" s="136"/>
      <c r="CK70" s="20" t="s">
        <v>36</v>
      </c>
      <c r="CL70" s="17">
        <f>$O$70</f>
        <v>0</v>
      </c>
      <c r="CM70" s="136"/>
      <c r="CQ70" s="20"/>
      <c r="CR70" s="20"/>
      <c r="CT70" s="20" t="s">
        <v>36</v>
      </c>
      <c r="CU70" s="17">
        <f>$I$70</f>
        <v>0</v>
      </c>
      <c r="CV70" s="136"/>
      <c r="CZ70" s="20" t="s">
        <v>36</v>
      </c>
      <c r="DA70" s="17">
        <f>$O$70</f>
        <v>0</v>
      </c>
      <c r="DB70" s="136"/>
      <c r="DF70" s="20"/>
      <c r="DG70" s="20"/>
      <c r="DI70" s="20" t="s">
        <v>36</v>
      </c>
      <c r="DJ70" s="17">
        <f>$I$70</f>
        <v>0</v>
      </c>
      <c r="DK70" s="136"/>
      <c r="DO70" s="20" t="s">
        <v>36</v>
      </c>
      <c r="DP70" s="17">
        <f>$O$70</f>
        <v>0</v>
      </c>
      <c r="DQ70" s="136"/>
      <c r="DU70" s="20"/>
      <c r="DV70" s="20"/>
      <c r="DX70" s="20" t="s">
        <v>36</v>
      </c>
      <c r="DY70" s="17">
        <f>$I$70</f>
        <v>0</v>
      </c>
      <c r="DZ70" s="136"/>
      <c r="ED70" s="20" t="s">
        <v>36</v>
      </c>
      <c r="EE70" s="17">
        <f>$O$70</f>
        <v>0</v>
      </c>
      <c r="EF70" s="136"/>
      <c r="EJ70" s="20"/>
      <c r="EK70" s="20"/>
      <c r="EM70" s="20" t="s">
        <v>36</v>
      </c>
      <c r="EN70" s="17">
        <f>$I$70</f>
        <v>0</v>
      </c>
      <c r="EO70" s="136"/>
      <c r="ES70" s="20" t="s">
        <v>36</v>
      </c>
      <c r="ET70" s="17">
        <f>$O$70</f>
        <v>0</v>
      </c>
      <c r="EU70" s="136"/>
      <c r="EY70" s="20"/>
      <c r="EZ70" s="20"/>
      <c r="FB70" s="20" t="s">
        <v>36</v>
      </c>
      <c r="FC70" s="17">
        <f>$I$70</f>
        <v>0</v>
      </c>
      <c r="FD70" s="136"/>
      <c r="FH70" s="20" t="s">
        <v>36</v>
      </c>
      <c r="FI70" s="17">
        <f>$O$70</f>
        <v>0</v>
      </c>
      <c r="FJ70" s="136"/>
      <c r="FN70" s="20"/>
      <c r="FO70" s="20"/>
      <c r="FQ70" s="20" t="s">
        <v>36</v>
      </c>
      <c r="FR70" s="17">
        <f>$I$70</f>
        <v>0</v>
      </c>
      <c r="FS70" s="136"/>
      <c r="FW70" s="20" t="s">
        <v>36</v>
      </c>
      <c r="FX70" s="17">
        <f>$O$70</f>
        <v>0</v>
      </c>
      <c r="FY70" s="136"/>
      <c r="GC70" s="20"/>
      <c r="GD70" s="20"/>
      <c r="GF70" s="20" t="s">
        <v>36</v>
      </c>
      <c r="GG70" s="17">
        <f>$I$70</f>
        <v>0</v>
      </c>
      <c r="GH70" s="136"/>
      <c r="GL70" s="20" t="s">
        <v>36</v>
      </c>
      <c r="GM70" s="17">
        <f>$O$70</f>
        <v>0</v>
      </c>
      <c r="GN70" s="136"/>
      <c r="GR70" s="20"/>
      <c r="GS70" s="20"/>
      <c r="GU70" s="20" t="s">
        <v>36</v>
      </c>
      <c r="GV70" s="17">
        <f>$I$70</f>
        <v>0</v>
      </c>
      <c r="GW70" s="136"/>
      <c r="HA70" s="20" t="s">
        <v>36</v>
      </c>
      <c r="HB70" s="17">
        <f>$O$70</f>
        <v>0</v>
      </c>
      <c r="HC70" s="136"/>
      <c r="HG70" s="20"/>
      <c r="HH70" s="20"/>
      <c r="HJ70" s="20" t="s">
        <v>36</v>
      </c>
      <c r="HK70" s="17">
        <f>$I$70</f>
        <v>0</v>
      </c>
      <c r="HL70" s="136"/>
      <c r="HP70" s="20" t="s">
        <v>36</v>
      </c>
      <c r="HQ70" s="17">
        <f>$O$70</f>
        <v>0</v>
      </c>
      <c r="HR70" s="136"/>
      <c r="HV70" s="20"/>
      <c r="HW70" s="20"/>
      <c r="HY70" s="20" t="s">
        <v>36</v>
      </c>
      <c r="HZ70" s="17">
        <f>$I$70</f>
        <v>0</v>
      </c>
      <c r="IA70" s="136"/>
      <c r="IE70" s="20" t="s">
        <v>36</v>
      </c>
      <c r="IF70" s="17">
        <f>$O$70</f>
        <v>0</v>
      </c>
      <c r="IG70" s="136"/>
    </row>
    <row r="71" spans="1:254" s="135" customFormat="1" ht="12" customHeight="1" x14ac:dyDescent="0.2">
      <c r="A71" s="20" t="s">
        <v>34</v>
      </c>
      <c r="B71" s="140">
        <f>QCI!$C$62</f>
        <v>0</v>
      </c>
      <c r="C71" s="140"/>
      <c r="D71" s="140"/>
      <c r="H71" s="20" t="s">
        <v>33</v>
      </c>
      <c r="I71" s="23"/>
      <c r="J71" s="22"/>
      <c r="K71" s="139"/>
      <c r="N71" s="20" t="s">
        <v>33</v>
      </c>
      <c r="O71" s="23"/>
      <c r="P71" s="22"/>
      <c r="Q71" s="138"/>
      <c r="R71" s="24"/>
      <c r="S71" s="137"/>
      <c r="T71" s="20"/>
      <c r="U71" s="20"/>
      <c r="W71" s="20" t="s">
        <v>33</v>
      </c>
      <c r="X71" s="17">
        <f>$I$71</f>
        <v>0</v>
      </c>
      <c r="Y71" s="136"/>
      <c r="AC71" s="20" t="s">
        <v>33</v>
      </c>
      <c r="AD71" s="17">
        <f>$O$71</f>
        <v>0</v>
      </c>
      <c r="AE71" s="136"/>
      <c r="AI71" s="20"/>
      <c r="AJ71" s="20"/>
      <c r="AL71" s="20" t="s">
        <v>33</v>
      </c>
      <c r="AM71" s="17">
        <f>$I$71</f>
        <v>0</v>
      </c>
      <c r="AN71" s="136"/>
      <c r="AR71" s="20" t="s">
        <v>33</v>
      </c>
      <c r="AS71" s="17">
        <f>$O$71</f>
        <v>0</v>
      </c>
      <c r="AT71" s="136"/>
      <c r="AX71" s="20"/>
      <c r="AY71" s="20"/>
      <c r="BA71" s="20" t="s">
        <v>33</v>
      </c>
      <c r="BB71" s="17">
        <f>$I$71</f>
        <v>0</v>
      </c>
      <c r="BC71" s="136"/>
      <c r="BG71" s="20" t="s">
        <v>33</v>
      </c>
      <c r="BH71" s="17">
        <f>$O$71</f>
        <v>0</v>
      </c>
      <c r="BI71" s="136"/>
      <c r="BM71" s="20"/>
      <c r="BN71" s="20"/>
      <c r="BP71" s="20" t="s">
        <v>33</v>
      </c>
      <c r="BQ71" s="17">
        <f>$I$71</f>
        <v>0</v>
      </c>
      <c r="BR71" s="136"/>
      <c r="BV71" s="20" t="s">
        <v>33</v>
      </c>
      <c r="BW71" s="17">
        <f>$O$71</f>
        <v>0</v>
      </c>
      <c r="BX71" s="136"/>
      <c r="CB71" s="20"/>
      <c r="CC71" s="20"/>
      <c r="CE71" s="20" t="s">
        <v>33</v>
      </c>
      <c r="CF71" s="17">
        <f>$I$71</f>
        <v>0</v>
      </c>
      <c r="CG71" s="136"/>
      <c r="CK71" s="20" t="s">
        <v>33</v>
      </c>
      <c r="CL71" s="17">
        <f>$O$71</f>
        <v>0</v>
      </c>
      <c r="CM71" s="136"/>
      <c r="CQ71" s="20"/>
      <c r="CR71" s="20"/>
      <c r="CT71" s="20" t="s">
        <v>33</v>
      </c>
      <c r="CU71" s="17">
        <f>$I$71</f>
        <v>0</v>
      </c>
      <c r="CV71" s="136"/>
      <c r="CZ71" s="20" t="s">
        <v>33</v>
      </c>
      <c r="DA71" s="17">
        <f>$O$71</f>
        <v>0</v>
      </c>
      <c r="DB71" s="136"/>
      <c r="DF71" s="20"/>
      <c r="DG71" s="20"/>
      <c r="DI71" s="20" t="s">
        <v>33</v>
      </c>
      <c r="DJ71" s="17">
        <f>$I$71</f>
        <v>0</v>
      </c>
      <c r="DK71" s="136"/>
      <c r="DO71" s="20" t="s">
        <v>33</v>
      </c>
      <c r="DP71" s="17">
        <f>$O$71</f>
        <v>0</v>
      </c>
      <c r="DQ71" s="136"/>
      <c r="DU71" s="20"/>
      <c r="DV71" s="20"/>
      <c r="DX71" s="20" t="s">
        <v>33</v>
      </c>
      <c r="DY71" s="17">
        <f>$I$71</f>
        <v>0</v>
      </c>
      <c r="DZ71" s="136"/>
      <c r="ED71" s="20" t="s">
        <v>33</v>
      </c>
      <c r="EE71" s="17">
        <f>$O$71</f>
        <v>0</v>
      </c>
      <c r="EF71" s="136"/>
      <c r="EJ71" s="20"/>
      <c r="EK71" s="20"/>
      <c r="EM71" s="20" t="s">
        <v>33</v>
      </c>
      <c r="EN71" s="17">
        <f>$I$71</f>
        <v>0</v>
      </c>
      <c r="EO71" s="136"/>
      <c r="ES71" s="20" t="s">
        <v>33</v>
      </c>
      <c r="ET71" s="17">
        <f>$O$71</f>
        <v>0</v>
      </c>
      <c r="EU71" s="136"/>
      <c r="EY71" s="20"/>
      <c r="EZ71" s="20"/>
      <c r="FB71" s="20" t="s">
        <v>33</v>
      </c>
      <c r="FC71" s="17">
        <f>$I$71</f>
        <v>0</v>
      </c>
      <c r="FD71" s="136"/>
      <c r="FH71" s="20" t="s">
        <v>33</v>
      </c>
      <c r="FI71" s="17">
        <f>$O$71</f>
        <v>0</v>
      </c>
      <c r="FJ71" s="136"/>
      <c r="FN71" s="20"/>
      <c r="FO71" s="20"/>
      <c r="FQ71" s="20" t="s">
        <v>33</v>
      </c>
      <c r="FR71" s="17">
        <f>$I$71</f>
        <v>0</v>
      </c>
      <c r="FS71" s="136"/>
      <c r="FW71" s="20" t="s">
        <v>33</v>
      </c>
      <c r="FX71" s="17">
        <f>$O$71</f>
        <v>0</v>
      </c>
      <c r="FY71" s="136"/>
      <c r="GC71" s="20"/>
      <c r="GD71" s="20"/>
      <c r="GF71" s="20" t="s">
        <v>33</v>
      </c>
      <c r="GG71" s="17">
        <f>$I$71</f>
        <v>0</v>
      </c>
      <c r="GH71" s="136"/>
      <c r="GL71" s="20" t="s">
        <v>33</v>
      </c>
      <c r="GM71" s="17">
        <f>$O$71</f>
        <v>0</v>
      </c>
      <c r="GN71" s="136"/>
      <c r="GR71" s="20"/>
      <c r="GS71" s="20"/>
      <c r="GU71" s="20" t="s">
        <v>33</v>
      </c>
      <c r="GV71" s="17">
        <f>$I$71</f>
        <v>0</v>
      </c>
      <c r="GW71" s="136"/>
      <c r="HA71" s="20" t="s">
        <v>33</v>
      </c>
      <c r="HB71" s="17">
        <f>$O$71</f>
        <v>0</v>
      </c>
      <c r="HC71" s="136"/>
      <c r="HG71" s="20"/>
      <c r="HH71" s="20"/>
      <c r="HJ71" s="20" t="s">
        <v>33</v>
      </c>
      <c r="HK71" s="17">
        <f>$I$71</f>
        <v>0</v>
      </c>
      <c r="HL71" s="136"/>
      <c r="HP71" s="20" t="s">
        <v>33</v>
      </c>
      <c r="HQ71" s="17">
        <f>$O$71</f>
        <v>0</v>
      </c>
      <c r="HR71" s="136"/>
      <c r="HV71" s="20"/>
      <c r="HW71" s="20"/>
      <c r="HY71" s="20" t="s">
        <v>33</v>
      </c>
      <c r="HZ71" s="17">
        <f>$I$71</f>
        <v>0</v>
      </c>
      <c r="IA71" s="136"/>
      <c r="IE71" s="20" t="s">
        <v>33</v>
      </c>
      <c r="IF71" s="17">
        <f>$O$71</f>
        <v>0</v>
      </c>
      <c r="IG71" s="136"/>
    </row>
    <row r="72" spans="1:254" s="130" customFormat="1" ht="8.25" customHeight="1" x14ac:dyDescent="0.2">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M10:HO10"/>
    <mergeCell ref="HP10:HR10"/>
    <mergeCell ref="HS10:HU10"/>
    <mergeCell ref="HV10:HX10"/>
    <mergeCell ref="HY10:IA10"/>
    <mergeCell ref="IB10:ID10"/>
    <mergeCell ref="IK10:IM10"/>
    <mergeCell ref="IN10:IP10"/>
    <mergeCell ref="IQ10:IS10"/>
    <mergeCell ref="IT10:IV10"/>
    <mergeCell ref="IE10:IG10"/>
    <mergeCell ref="IH10:IJ10"/>
    <mergeCell ref="HG10:HI10"/>
    <mergeCell ref="HJ10:HL10"/>
    <mergeCell ref="HA10:HC10"/>
    <mergeCell ref="HD10:HF10"/>
    <mergeCell ref="GI10:GK10"/>
    <mergeCell ref="GL10:GN10"/>
    <mergeCell ref="GO10:GQ10"/>
    <mergeCell ref="GR10:GT10"/>
    <mergeCell ref="GU10:GW10"/>
    <mergeCell ref="GX10:GZ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CZ10:DB10"/>
    <mergeCell ref="DI10:DK10"/>
    <mergeCell ref="CT10:CV10"/>
    <mergeCell ref="FK10:FM10"/>
    <mergeCell ref="ES10:EU10"/>
    <mergeCell ref="EV10:EX10"/>
    <mergeCell ref="EY10:FA10"/>
    <mergeCell ref="FB10:FD10"/>
    <mergeCell ref="FE10:FG10"/>
    <mergeCell ref="FH10:FJ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s>
  <conditionalFormatting sqref="J59 M59">
    <cfRule type="cellIs" dxfId="5" priority="6" stopIfTrue="1" operator="greaterThan">
      <formula>100.01</formula>
    </cfRule>
  </conditionalFormatting>
  <conditionalFormatting sqref="D13:D52">
    <cfRule type="cellIs" dxfId="4" priority="5" stopIfTrue="1" operator="greaterThan">
      <formula>100</formula>
    </cfRule>
  </conditionalFormatting>
  <conditionalFormatting sqref="P59 S59">
    <cfRule type="cellIs" dxfId="3" priority="4" stopIfTrue="1" operator="greaterThan">
      <formula>100.01</formula>
    </cfRule>
  </conditionalFormatting>
  <conditionalFormatting sqref="B59">
    <cfRule type="expression" dxfId="2" priority="3" stopIfTrue="1">
      <formula>$B$59&gt;$B$53</formula>
    </cfRule>
  </conditionalFormatting>
  <conditionalFormatting sqref="V59">
    <cfRule type="cellIs" dxfId="1"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0" priority="1" stopIfTrue="1" operator="greaterThan">
      <formula>100.01</formula>
    </cfRule>
  </conditionalFormatting>
  <dataValidations xWindow="315" yWindow="334" count="4">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gistro" prompt="Informe o número de Registro no Conselho de Classe do Responsável Técnico_x000a_"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extLst>
    <ext xmlns:x14="http://schemas.microsoft.com/office/spreadsheetml/2009/9/main" uri="{CCE6A557-97BC-4b89-ADB6-D9C93CAAB3DF}">
      <x14:dataValidations xmlns:xm="http://schemas.microsoft.com/office/excel/2006/main" xWindow="315" yWindow="334"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Usuario</cp:lastModifiedBy>
  <cp:lastPrinted>2018-09-12T14:17:38Z</cp:lastPrinted>
  <dcterms:created xsi:type="dcterms:W3CDTF">2018-04-09T16:51:31Z</dcterms:created>
  <dcterms:modified xsi:type="dcterms:W3CDTF">2019-03-11T12:01:23Z</dcterms:modified>
</cp:coreProperties>
</file>