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Usuario"/>
  <workbookPr defaultThemeVersion="124226"/>
  <bookViews>
    <workbookView activeTab="0" xWindow="240" yWindow="60" windowWidth="9720" windowHeight="6345"/>
  </bookViews>
  <sheets>
    <sheet name="Plan1" sheetId="1" r:id="rId4"/>
  </sheets>
  <definedNames>
    <definedName name="_xlnm.Print_Area" localSheetId="0">Plan1!$A$2:$U$23</definedName>
  </definedNames>
  <calcPr/>
  <extLst>
    <ext uri="smNativeData">
      <pm:revision xmlns:pm="smNativeData" day="1536931388" val="934" rev="123" revOS="4"/>
      <pm:docPrefs xmlns:pm="smNativeData" id="1536931388" fixedDigits="0" showNotice="1" showFrameBounds="1" autoChart="1" recalcOnPrint="1" recalcOnCopy="1" compatTextArt="1" keepXLPalette="1" tab="567" useDefinedPrintRange="1" printArea="currentSheet"/>
      <pm:compatibility xmlns:pm="smNativeData" id="1536931388" overlapCells="1"/>
      <pm:defCurrency xmlns:pm="smNativeData" id="1536931388"/>
    </ext>
  </extLst>
</workbook>
</file>

<file path=xl/sharedStrings.xml><?xml version="1.0" encoding="utf-8"?>
<sst xmlns="http://schemas.openxmlformats.org/spreadsheetml/2006/main" count="63" uniqueCount="55">
  <si>
    <t>PLANILHA   DE  CÁLCULO   PARA   DIMENSIONAMENTO</t>
  </si>
  <si>
    <t>T(anos)</t>
  </si>
  <si>
    <t>coef. Man</t>
  </si>
  <si>
    <t>rib loc</t>
  </si>
  <si>
    <t>fonte:</t>
  </si>
  <si>
    <t>precipitação</t>
  </si>
  <si>
    <t>tc(min)</t>
  </si>
  <si>
    <t>n=</t>
  </si>
  <si>
    <t>Conc.</t>
  </si>
  <si>
    <t>RBRH – Revista Brasileira de Recursos Hídricos</t>
  </si>
  <si>
    <t>DE   GALERIA   DE   ÁGUAS   PLUVIAIS</t>
  </si>
  <si>
    <t>C (run off)</t>
  </si>
  <si>
    <t>Volume 19 n.4 –Out/Dez 2014,260-267</t>
  </si>
  <si>
    <t>RUA GIRASSOL LOTE 03 COLONINHA</t>
  </si>
  <si>
    <t>CLP</t>
  </si>
  <si>
    <t>COTA DO TERRENO</t>
  </si>
  <si>
    <t>(L)</t>
  </si>
  <si>
    <t>declivid.</t>
  </si>
  <si>
    <t>ÁREA (ha)</t>
  </si>
  <si>
    <t>i</t>
  </si>
  <si>
    <t>COTA TUB. MONTAN.</t>
  </si>
  <si>
    <t>COTA TUB. JUSAN.</t>
  </si>
  <si>
    <t>Prof. soleira</t>
  </si>
  <si>
    <t>Prof. Soleira</t>
  </si>
  <si>
    <t>TUBUL.</t>
  </si>
  <si>
    <t xml:space="preserve"> Q (L/s)</t>
  </si>
  <si>
    <t>D (m)</t>
  </si>
  <si>
    <t>V (m/s)</t>
  </si>
  <si>
    <t>Q (L/s)</t>
  </si>
  <si>
    <t>(montante)</t>
  </si>
  <si>
    <t>(jusante)</t>
  </si>
  <si>
    <t>altura</t>
  </si>
  <si>
    <t>(m)</t>
  </si>
  <si>
    <t>(m/m)</t>
  </si>
  <si>
    <t>(trecho)</t>
  </si>
  <si>
    <t>(acumulada)</t>
  </si>
  <si>
    <t>(mm/h)</t>
  </si>
  <si>
    <t>greide</t>
  </si>
  <si>
    <t>soleira</t>
  </si>
  <si>
    <t>mont</t>
  </si>
  <si>
    <t>jusante</t>
  </si>
  <si>
    <t>altura (h)</t>
  </si>
  <si>
    <t>(prevista)</t>
  </si>
  <si>
    <t>(diâm)</t>
  </si>
  <si>
    <t>(corrigida)</t>
  </si>
  <si>
    <t>(velocidade)</t>
  </si>
  <si>
    <t>(calculada)</t>
  </si>
  <si>
    <t>1</t>
  </si>
  <si>
    <t>2</t>
  </si>
  <si>
    <t>-</t>
  </si>
  <si>
    <t>10</t>
  </si>
  <si>
    <t>9</t>
  </si>
  <si>
    <t>8</t>
  </si>
  <si>
    <t>7</t>
  </si>
  <si>
    <t>OBSERVAÇÃO:</t>
  </si>
</sst>
</file>

<file path=xl/styles.xml><?xml version="1.0" encoding="utf-8"?>
<styleSheet xmlns="http://schemas.openxmlformats.org/spreadsheetml/2006/main">
  <numFmts count="18">
    <numFmt numFmtId="5" formatCode="#,##0\ &quot;R$&quot;;\-#,##0\ &quot;R$&quot;"/>
    <numFmt numFmtId="6" formatCode="#,##0\ &quot;R$&quot;;[Red]\-#,##0\ &quot;R$&quot;"/>
    <numFmt numFmtId="7" formatCode="#,##0.00\ &quot;R$&quot;;\-#,##0.00\ &quot;R$&quot;"/>
    <numFmt numFmtId="8" formatCode="#,##0.00\ &quot;R$&quot;;[Red]\-#,##0.00\ &quot;R$&quot;"/>
    <numFmt numFmtId="42" formatCode="_-* #,##0\ &quot;R$&quot;_-;\-* #,##0\ &quot;R$&quot;_-;_-* &quot;-&quot;\ &quot;R$&quot;_-;_-@_-"/>
    <numFmt numFmtId="41" formatCode="_-* #,##0\ _R_$_-;\-* #,##0\ _R_$_-;_-* &quot;-&quot;\ _R_$_-;_-@_-"/>
    <numFmt numFmtId="44" formatCode="_-* #,##0.00\ &quot;R$&quot;_-;\-* #,##0.00\ &quot;R$&quot;_-;_-* &quot;-&quot;??\ &quot;R$&quot;_-;_-@_-"/>
    <numFmt numFmtId="43" formatCode="_-* #,##0.00\ _R_$_-;\-* #,##0.00\ _R_$_-;_-* &quot;-&quot;??\ _R_$_-;_-@_-"/>
    <numFmt numFmtId="164" formatCode="_(&quot;R$ &quot;* #,##0_);_(&quot;R$ &quot;* \(#,##0\);_(&quot;R$ &quot;* &quot;-&quot;_);_(@_)"/>
    <numFmt numFmtId="165" formatCode="_(* #,##0_);_(* \(#,##0\);_(* &quot;-&quot;_);_(@_)"/>
    <numFmt numFmtId="166" formatCode="_(&quot;R$ &quot;* #,##0.00_);_(&quot;R$ &quot;* \(#,##0.00\);_(&quot;R$ &quot;* &quot;-&quot;??_);_(@_)"/>
    <numFmt numFmtId="167" formatCode="_(* #,##0.00_);_(* \(#,##0.00\);_(* &quot;-&quot;??_);_(@_)"/>
    <numFmt numFmtId="168" formatCode="0.000"/>
    <numFmt numFmtId="169" formatCode="0.0000"/>
    <numFmt numFmtId="9" formatCode="0%"/>
    <numFmt numFmtId="2" formatCode="0.00"/>
    <numFmt numFmtId="49" formatCode="@"/>
    <numFmt numFmtId="14" formatCode="DD/MM/YYYY"/>
  </numFmts>
  <fonts count="36">
    <font>
      <name val="Arial"/>
      <family val="2"/>
      <color rgb="FF000000"/>
      <sz val="10"/>
      <extLst>
        <ext uri="smNativeData">
          <pm:charSpec xmlns:pm="smNativeData" id="1536931388" ulstyle="none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"/>
      <family val="2"/>
      <color rgb="FF000000"/>
      <sz val="10"/>
      <extLst>
        <ext uri="smNativeData">
          <pm:charSpec xmlns:pm="smNativeData" id="1536931388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"/>
      <family val="2"/>
      <color rgb="FF000000"/>
      <sz val="7"/>
      <extLst>
        <ext uri="smNativeData">
          <pm:charSpec xmlns:pm="smNativeData" id="1536931388" ulstyle="none">
            <pm:latin face="Arial" sz="140" lang="default"/>
            <pm:cs face="Times New Roman" sz="140" lang="default"/>
            <pm:ea face="SimSun" sz="140" lang="default"/>
          </pm:charSpec>
        </ext>
      </extLst>
    </font>
    <font>
      <name val="Arial"/>
      <family val="2"/>
      <b/>
      <color rgb="FF000000"/>
      <sz val="8"/>
      <extLst>
        <ext uri="smNativeData">
          <pm:charSpec xmlns:pm="smNativeData" id="1536931388" ulstyle="none">
            <pm:latin face="Arial" sz="160" lang="default" weight="bold"/>
            <pm:cs face="Times New Roman" sz="160" lang="default" weight="bold"/>
            <pm:ea face="SimSun" sz="160" lang="default" weight="bold"/>
          </pm:charSpec>
        </ext>
      </extLst>
    </font>
    <font>
      <name val="Arial"/>
      <family val="2"/>
      <color rgb="FF000000"/>
      <sz val="8"/>
      <extLst>
        <ext uri="smNativeData">
          <pm:charSpec xmlns:pm="smNativeData" id="1536931388" ulstyle="none">
            <pm:latin face="Arial" sz="160" lang="default"/>
            <pm:cs face="Times New Roman" sz="160" lang="default"/>
            <pm:ea face="SimSun" sz="160" lang="default"/>
          </pm:charSpec>
        </ext>
      </extLst>
    </font>
    <font>
      <name val="Swis721 BlkEx BT"/>
      <family val="2"/>
      <b/>
      <i/>
      <color rgb="FF333399"/>
      <sz val="14"/>
      <extLst>
        <ext uri="smNativeData">
          <pm:charSpec xmlns:pm="smNativeData" id="1536931388" fgClr="333399" ulstyle="none">
            <pm:latin face="Swis721 BlkEx BT" sz="280" lang="default" weight="bold" i="1"/>
            <pm:cs face="Times New Roman" sz="280" lang="default" weight="bold" i="1"/>
            <pm:ea face="SimSun" sz="280" lang="default" weight="bold" i="1"/>
          </pm:charSpec>
        </ext>
      </extLst>
    </font>
    <font>
      <name val="Swis721 BlkEx BT"/>
      <family val="2"/>
      <color rgb="FF333399"/>
      <sz val="14"/>
      <extLst>
        <ext uri="smNativeData">
          <pm:charSpec xmlns:pm="smNativeData" id="1536931388" fgClr="333399" ulstyle="none">
            <pm:latin face="Swis721 BlkEx BT" sz="280" lang="default"/>
            <pm:cs face="Times New Roman" sz="280" lang="default"/>
            <pm:ea face="SimSun" sz="280" lang="default"/>
          </pm:charSpec>
        </ext>
      </extLst>
    </font>
    <font>
      <name val="Arial"/>
      <family val="2"/>
      <color rgb="FFFF0000"/>
      <sz val="7"/>
      <extLst>
        <ext uri="smNativeData">
          <pm:charSpec xmlns:pm="smNativeData" id="1536931388" fgClr="FF0000" ulstyle="none">
            <pm:latin face="Arial" sz="140" lang="default"/>
            <pm:cs face="Times New Roman" sz="140" lang="default"/>
            <pm:ea face="SimSun" sz="140" lang="default"/>
          </pm:charSpec>
        </ext>
      </extLst>
    </font>
    <font>
      <name val="Arial"/>
      <family val="2"/>
      <color rgb="FF0000FF"/>
      <sz val="7"/>
      <extLst>
        <ext uri="smNativeData">
          <pm:charSpec xmlns:pm="smNativeData" id="1536931388" fgClr="0000FF" ulstyle="none">
            <pm:latin face="Arial" sz="140" lang="default"/>
            <pm:cs face="Times New Roman" sz="140" lang="default"/>
            <pm:ea face="SimSun" sz="140" lang="default"/>
          </pm:charSpec>
        </ext>
      </extLst>
    </font>
    <font>
      <name val="Arial"/>
      <family val="2"/>
      <b/>
      <color rgb="FF000000"/>
      <sz val="12"/>
      <extLst>
        <ext uri="smNativeData">
          <pm:charSpec xmlns:pm="smNativeData" id="1536931388" ulstyle="none">
            <pm:latin face="Arial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Arial"/>
      <family val="2"/>
      <b/>
      <color rgb="FF000000"/>
      <sz val="7"/>
      <extLst>
        <ext uri="smNativeData">
          <pm:charSpec xmlns:pm="smNativeData" id="1536931388" ulstyle="none">
            <pm:latin face="Arial" sz="140" lang="default" weight="bold"/>
            <pm:cs face="Times New Roman" sz="140" lang="default" weight="bold"/>
            <pm:ea face="SimSun" sz="140" lang="default" weight="bold"/>
          </pm:charSpec>
        </ext>
      </extLst>
    </font>
    <font>
      <name val="Impact"/>
      <family val="2"/>
      <b/>
      <i/>
      <color rgb="FF000000"/>
      <sz val="10"/>
      <extLst>
        <ext uri="smNativeData">
          <pm:charSpec xmlns:pm="smNativeData" id="1536931388" ulstyle="none">
            <pm:latin face="Impact" sz="200" lang="default" weight="bold" i="1"/>
            <pm:cs face="Times New Roman" sz="200" lang="default" weight="bold" i="1"/>
            <pm:ea face="SimSun" sz="200" lang="default" weight="bold" i="1"/>
          </pm:charSpec>
        </ext>
      </extLst>
    </font>
    <font>
      <name val="Times New Roman"/>
      <family val="1"/>
      <color rgb="FF000000"/>
      <sz val="12"/>
      <extLst>
        <ext uri="smNativeData">
          <pm:charSpec xmlns:pm="smNativeData" id="1536931388" ulstyle="none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Times New Roman"/>
      <family val="1"/>
      <color rgb="FF000000"/>
      <sz val="9"/>
      <extLst>
        <ext uri="smNativeData">
          <pm:charSpec xmlns:pm="smNativeData" id="1536931388" ulstyle="none">
            <pm:latin face="Times New Roman" sz="180" lang="default"/>
            <pm:cs face="Times New Roman" sz="180" lang="default"/>
            <pm:ea face="SimSun" sz="180" lang="default"/>
          </pm:charSpec>
        </ext>
      </extLst>
    </font>
    <font>
      <name val="Arial"/>
      <family val="2"/>
      <b/>
      <color rgb="FF0000FF"/>
      <sz val="7"/>
      <extLst>
        <ext uri="smNativeData">
          <pm:charSpec xmlns:pm="smNativeData" id="1536931388" fgClr="0000FF" ulstyle="none">
            <pm:latin face="Arial" sz="140" lang="default" weight="bold"/>
            <pm:cs face="Times New Roman" sz="140" lang="default" weight="bold"/>
            <pm:ea face="SimSun" sz="140" lang="default" weight="bold"/>
          </pm:charSpec>
        </ext>
      </extLst>
    </font>
    <font>
      <name val="Arial"/>
      <family val="2"/>
      <b/>
      <color rgb="FF000000"/>
      <sz val="10"/>
      <extLst>
        <ext uri="smNativeData">
          <pm:charSpec xmlns:pm="smNativeData" id="1536931388" ulstyle="none">
            <pm:latin face="Arial" sz="200" lang="default" weight="bold"/>
            <pm:cs face="Times New Roman" sz="200" lang="default" weight="bold"/>
            <pm:ea face="SimSun" sz="200" lang="default" weight="bold"/>
          </pm:charSpec>
        </ext>
      </extLst>
    </font>
    <font>
      <name val="Calibri"/>
      <family val="2"/>
      <color rgb="FF000000"/>
      <sz val="11"/>
      <extLst>
        <ext uri="smNativeData">
          <pm:charSpec xmlns:pm="smNativeData" id="1536931388" ulstyle="none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family val="2"/>
      <color rgb="FFFFFFFF"/>
      <sz val="11"/>
      <extLst>
        <ext uri="smNativeData">
          <pm:charSpec xmlns:pm="smNativeData" id="1536931388" fgClr="FFFFFF" ulstyle="none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family val="2"/>
      <color rgb="FF007F00"/>
      <sz val="11"/>
      <extLst>
        <ext uri="smNativeData">
          <pm:charSpec xmlns:pm="smNativeData" id="1536931388" fgClr="007F00" ulstyle="none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family val="2"/>
      <b/>
      <color rgb="FFFF9900"/>
      <sz val="11"/>
      <extLst>
        <ext uri="smNativeData">
          <pm:charSpec xmlns:pm="smNativeData" id="1536931388" fgClr="FF9900" ulstyle="none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family val="2"/>
      <b/>
      <color rgb="FFFFFFFF"/>
      <sz val="11"/>
      <extLst>
        <ext uri="smNativeData">
          <pm:charSpec xmlns:pm="smNativeData" id="1536931388" fgClr="FFFFFF" ulstyle="none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family val="2"/>
      <color rgb="FFFF9900"/>
      <sz val="11"/>
      <extLst>
        <ext uri="smNativeData">
          <pm:charSpec xmlns:pm="smNativeData" id="1536931388" fgClr="FF9900" ulstyle="none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family val="2"/>
      <color rgb="FF333399"/>
      <sz val="11"/>
      <extLst>
        <ext uri="smNativeData">
          <pm:charSpec xmlns:pm="smNativeData" id="1536931388" fgClr="333399" ulstyle="none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family val="2"/>
      <color rgb="FF800080"/>
      <sz val="11"/>
      <extLst>
        <ext uri="smNativeData">
          <pm:charSpec xmlns:pm="smNativeData" id="1536931388" fgClr="800080" ulstyle="none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family val="2"/>
      <color rgb="FF993300"/>
      <sz val="11"/>
      <extLst>
        <ext uri="smNativeData">
          <pm:charSpec xmlns:pm="smNativeData" id="1536931388" fgClr="993300" ulstyle="none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family val="2"/>
      <b/>
      <color rgb="FF333333"/>
      <sz val="11"/>
      <extLst>
        <ext uri="smNativeData">
          <pm:charSpec xmlns:pm="smNativeData" id="1536931388" fgClr="333333" ulstyle="none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family val="2"/>
      <color rgb="FFFF0000"/>
      <sz val="11"/>
      <extLst>
        <ext uri="smNativeData">
          <pm:charSpec xmlns:pm="smNativeData" id="1536931388" fgClr="FF0000" ulstyle="none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family val="2"/>
      <i/>
      <color rgb="FF7F7F7F"/>
      <sz val="11"/>
      <extLst>
        <ext uri="smNativeData">
          <pm:charSpec xmlns:pm="smNativeData" id="1536931388" fgClr="7F7F7F" ulstyle="none">
            <pm:latin face="Calibri" sz="220" lang="default" i="1"/>
            <pm:cs face="Times New Roman" sz="220" lang="default" i="1"/>
            <pm:ea face="SimSun" sz="220" lang="default" i="1"/>
          </pm:charSpec>
        </ext>
      </extLst>
    </font>
    <font>
      <name val="Cambria"/>
      <family val="1"/>
      <b/>
      <color rgb="FF003366"/>
      <sz val="18"/>
      <extLst>
        <ext uri="smNativeData">
          <pm:charSpec xmlns:pm="smNativeData" id="1536931388" fgClr="003366" ulstyle="none">
            <pm:latin face="Cambria" sz="360" lang="default" weight="bold"/>
            <pm:cs face="Times New Roman" sz="360" lang="default" weight="bold"/>
            <pm:ea face="SimSun" sz="360" lang="default" weight="bold"/>
          </pm:charSpec>
        </ext>
      </extLst>
    </font>
    <font>
      <name val="Calibri"/>
      <family val="2"/>
      <b/>
      <color rgb="FF003366"/>
      <sz val="15"/>
      <extLst>
        <ext uri="smNativeData">
          <pm:charSpec xmlns:pm="smNativeData" id="1536931388" fgClr="003366" ulstyle="none">
            <pm:latin face="Calibri" sz="300" lang="default" weight="bold"/>
            <pm:cs face="Times New Roman" sz="300" lang="default" weight="bold"/>
            <pm:ea face="SimSun" sz="300" lang="default" weight="bold"/>
          </pm:charSpec>
        </ext>
      </extLst>
    </font>
    <font>
      <name val="Calibri"/>
      <family val="2"/>
      <b/>
      <color rgb="FF003366"/>
      <sz val="13"/>
      <extLst>
        <ext uri="smNativeData">
          <pm:charSpec xmlns:pm="smNativeData" id="1536931388" fgClr="003366" ulstyle="none">
            <pm:latin face="Calibri" sz="260" lang="default" weight="bold"/>
            <pm:cs face="Times New Roman" sz="260" lang="default" weight="bold"/>
            <pm:ea face="SimSun" sz="260" lang="default" weight="bold"/>
          </pm:charSpec>
        </ext>
      </extLst>
    </font>
    <font>
      <name val="Calibri"/>
      <family val="2"/>
      <b/>
      <color rgb="FF003366"/>
      <sz val="11"/>
      <extLst>
        <ext uri="smNativeData">
          <pm:charSpec xmlns:pm="smNativeData" id="1536931388" fgClr="003366" ulstyle="none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family val="2"/>
      <b/>
      <color rgb="FF000000"/>
      <sz val="11"/>
      <extLst>
        <ext uri="smNativeData">
          <pm:charSpec xmlns:pm="smNativeData" id="1536931388" ulstyle="none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Arial"/>
      <family val="2"/>
      <b/>
      <color rgb="FFFF0000"/>
      <sz val="7"/>
      <extLst>
        <ext uri="smNativeData">
          <pm:charSpec xmlns:pm="smNativeData" id="1536931388" fgClr="FF0000" ulstyle="none">
            <pm:latin face="Arial" sz="140" lang="default" weight="bold"/>
            <pm:cs face="Times New Roman" sz="140" lang="default" weight="bold"/>
            <pm:ea face="SimSun" sz="140" lang="default" weight="bold"/>
          </pm:charSpec>
        </ext>
      </extLst>
    </font>
    <font>
      <name val="Arial"/>
      <family val="2"/>
      <b/>
      <color rgb="FFFF0000"/>
      <sz val="10"/>
      <extLst>
        <ext uri="smNativeData">
          <pm:charSpec xmlns:pm="smNativeData" id="1536931388" fgClr="FF0000" ulstyle="none">
            <pm:latin face="Arial" sz="200" lang="default" weight="bold"/>
            <pm:cs face="Times New Roman" sz="200" lang="default" weight="bold"/>
            <pm:ea face="SimSun" sz="200" lang="default" weight="bold"/>
          </pm:charSpec>
        </ext>
      </extLst>
    </font>
    <font>
      <name val="Arial"/>
      <family val="2"/>
      <b/>
      <color rgb="FF000000"/>
      <sz val="7"/>
      <extLst>
        <ext uri="smNativeData">
          <pm:charSpec xmlns:pm="smNativeData" id="1536931388" ulstyle="none">
            <pm:latin face="Arial" sz="140" lang="default" weight="bold"/>
            <pm:cs face="Times New Roman" sz="140" lang="default"/>
            <pm:ea face="SimSun" sz="140" lang="default"/>
          </pm:charSpec>
        </ext>
      </extLst>
    </font>
  </fonts>
  <fills count="102">
    <fill>
      <patternFill patternType="none"/>
    </fill>
    <fill>
      <patternFill patternType="gray125"/>
    </fill>
    <fill>
      <patternFill patternType="solid">
        <fgColor rgb="FFCCCCFF"/>
        <bgColor rgb="FFFFFFFF"/>
        <extLst>
          <ext uri="smNativeData">
            <pm:shade xmlns:pm="smNativeData" id="1536931388" type="1" fgLvl="100" fgClr="00CCCCFF" bgLvl="100" bgClr="00FFFFFF"/>
          </ext>
        </extLst>
      </patternFill>
    </fill>
    <fill>
      <patternFill patternType="solid">
        <fgColor rgb="FFFF99CC"/>
        <bgColor rgb="FFFFFFFF"/>
        <extLst>
          <ext uri="smNativeData">
            <pm:shade xmlns:pm="smNativeData" id="1536931388" type="1" fgLvl="100" fgClr="00FF99CC" bgLvl="100" bgClr="00FFFFFF"/>
          </ext>
        </extLst>
      </patternFill>
    </fill>
    <fill>
      <patternFill patternType="solid">
        <fgColor rgb="FFCCFFCC"/>
        <bgColor rgb="FFFFFFFF"/>
        <extLst>
          <ext uri="smNativeData">
            <pm:shade xmlns:pm="smNativeData" id="1536931388" type="1" fgLvl="100" fgClr="00CCFFCC" bgLvl="100" bgClr="00FFFFFF"/>
          </ext>
        </extLst>
      </patternFill>
    </fill>
    <fill>
      <patternFill patternType="solid">
        <fgColor rgb="FFCC99FF"/>
        <bgColor rgb="FFFFFFFF"/>
        <extLst>
          <ext uri="smNativeData">
            <pm:shade xmlns:pm="smNativeData" id="1536931388" type="1" fgLvl="100" fgClr="00CC99FF" bgLvl="100" bgClr="00FFFFFF"/>
          </ext>
        </extLst>
      </patternFill>
    </fill>
    <fill>
      <patternFill patternType="solid">
        <fgColor rgb="FFCCFFFF"/>
        <bgColor rgb="FFFFFFFF"/>
        <extLst>
          <ext uri="smNativeData">
            <pm:shade xmlns:pm="smNativeData" id="1536931388" type="1" fgLvl="100" fgClr="00CCFFFF" bgLvl="100" bgClr="00FFFFFF"/>
          </ext>
        </extLst>
      </patternFill>
    </fill>
    <fill>
      <patternFill patternType="solid">
        <fgColor rgb="FFFFCC99"/>
        <bgColor rgb="FFFFFFFF"/>
        <extLst>
          <ext uri="smNativeData">
            <pm:shade xmlns:pm="smNativeData" id="1536931388" type="1" fgLvl="100" fgClr="00FFCC99" bgLvl="100" bgClr="00FFFFFF"/>
          </ext>
        </extLst>
      </patternFill>
    </fill>
    <fill>
      <patternFill patternType="solid">
        <fgColor rgb="FF99CCFF"/>
        <bgColor rgb="FFFFFFFF"/>
        <extLst>
          <ext uri="smNativeData">
            <pm:shade xmlns:pm="smNativeData" id="1536931388" type="1" fgLvl="100" fgClr="0099CCFF" bgLvl="100" bgClr="00FFFFFF"/>
          </ext>
        </extLst>
      </patternFill>
    </fill>
    <fill>
      <patternFill patternType="solid">
        <fgColor rgb="FFFF8080"/>
        <bgColor rgb="FFFFFFFF"/>
        <extLst>
          <ext uri="smNativeData">
            <pm:shade xmlns:pm="smNativeData" id="1536931388" type="1" fgLvl="100" fgClr="00FF8080" bgLvl="100" bgClr="00FFFFFF"/>
          </ext>
        </extLst>
      </patternFill>
    </fill>
    <fill>
      <patternFill patternType="solid">
        <fgColor rgb="FF00FF00"/>
        <bgColor rgb="FFFFFFFF"/>
        <extLst>
          <ext uri="smNativeData">
            <pm:shade xmlns:pm="smNativeData" id="1536931388" type="1" fgLvl="100" fgClr="0000FF00" bgLvl="100" bgClr="00FFFFFF"/>
          </ext>
        </extLst>
      </patternFill>
    </fill>
    <fill>
      <patternFill patternType="solid">
        <fgColor rgb="FFFFCC00"/>
        <bgColor rgb="FFFFFFFF"/>
        <extLst>
          <ext uri="smNativeData">
            <pm:shade xmlns:pm="smNativeData" id="1536931388" type="1" fgLvl="100" fgClr="00FFCC00" bgLvl="100" bgClr="00FFFFFF"/>
          </ext>
        </extLst>
      </patternFill>
    </fill>
    <fill>
      <patternFill patternType="solid">
        <fgColor rgb="FF0066CC"/>
        <bgColor rgb="FFFFFFFF"/>
        <extLst>
          <ext uri="smNativeData">
            <pm:shade xmlns:pm="smNativeData" id="1536931388" type="1" fgLvl="100" fgClr="000066CC" bgLvl="100" bgClr="00FFFFFF"/>
          </ext>
        </extLst>
      </patternFill>
    </fill>
    <fill>
      <patternFill patternType="solid">
        <fgColor rgb="FF800080"/>
        <bgColor rgb="FFFFFFFF"/>
        <extLst>
          <ext uri="smNativeData">
            <pm:shade xmlns:pm="smNativeData" id="1536931388" type="1" fgLvl="100" fgClr="00800080" bgLvl="100" bgClr="00FFFFFF"/>
          </ext>
        </extLst>
      </patternFill>
    </fill>
    <fill>
      <patternFill patternType="solid">
        <fgColor rgb="FF33CCCC"/>
        <bgColor rgb="FFFFFFFF"/>
        <extLst>
          <ext uri="smNativeData">
            <pm:shade xmlns:pm="smNativeData" id="1536931388" type="1" fgLvl="100" fgClr="0033CCCC" bgLvl="100" bgClr="00FFFFFF"/>
          </ext>
        </extLst>
      </patternFill>
    </fill>
    <fill>
      <patternFill patternType="solid">
        <fgColor rgb="FFFF9900"/>
        <bgColor rgb="FFFFFFFF"/>
        <extLst>
          <ext uri="smNativeData">
            <pm:shade xmlns:pm="smNativeData" id="1536931388" type="1" fgLvl="100" fgClr="00FF9900" bgLvl="100" bgClr="00FFFFFF"/>
          </ext>
        </extLst>
      </patternFill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FFFFFF"/>
          </ext>
        </extLst>
      </patternFill>
    </fill>
    <fill>
      <patternFill patternType="solid">
        <fgColor rgb="FF999999"/>
        <bgColor rgb="FFFFFFFF"/>
        <extLst>
          <ext uri="smNativeData">
            <pm:shade xmlns:pm="smNativeData" id="1536931388" type="1" fgLvl="100" fgClr="00999999" bgLvl="100" bgClr="00FFFFFF"/>
          </ext>
        </extLst>
      </patternFill>
    </fill>
    <fill>
      <patternFill patternType="none"/>
    </fill>
    <fill>
      <patternFill patternType="solid">
        <fgColor rgb="FF333399"/>
        <bgColor rgb="FFFFFFFF"/>
        <extLst>
          <ext uri="smNativeData">
            <pm:shade xmlns:pm="smNativeData" id="1536931388" type="1" fgLvl="100" fgClr="00333399" bgLvl="100" bgClr="00FFFFFF"/>
          </ext>
        </extLst>
      </patternFill>
    </fill>
    <fill>
      <patternFill patternType="solid">
        <fgColor rgb="FFFF0000"/>
        <bgColor rgb="FFFFFFFF"/>
        <extLst>
          <ext uri="smNativeData">
            <pm:shade xmlns:pm="smNativeData" id="1536931388" type="1" fgLvl="100" fgClr="00FF0000" bgLvl="100" bgClr="00FFFFFF"/>
          </ext>
        </extLst>
      </patternFill>
    </fill>
    <fill>
      <patternFill patternType="solid">
        <fgColor rgb="FF339966"/>
        <bgColor rgb="FFFFFFFF"/>
        <extLst>
          <ext uri="smNativeData">
            <pm:shade xmlns:pm="smNativeData" id="1536931388" type="1" fgLvl="100" fgClr="00339966" bgLvl="100" bgClr="00FFFFFF"/>
          </ext>
        </extLst>
      </patternFill>
    </fill>
    <fill>
      <patternFill patternType="solid">
        <fgColor rgb="FFFF6600"/>
        <bgColor rgb="FFFFFFFF"/>
        <extLst>
          <ext uri="smNativeData">
            <pm:shade xmlns:pm="smNativeData" id="1536931388" type="1" fgLvl="100" fgClr="00FF6600" bgLvl="100" bgClr="00FFFFFF"/>
          </ext>
        </extLst>
      </patternFill>
    </fill>
    <fill>
      <patternFill patternType="solid">
        <fgColor rgb="FFFFCC99"/>
        <bgColor rgb="FFFFFFFF"/>
        <extLst>
          <ext uri="smNativeData">
            <pm:shade xmlns:pm="smNativeData" id="1536931388" type="1" fgLvl="100" fgClr="00FFCC99" bgLvl="100" bgClr="00FFFFFF"/>
          </ext>
        </extLst>
      </patternFill>
    </fill>
    <fill>
      <patternFill patternType="solid">
        <fgColor rgb="FFFFFF99"/>
        <bgColor rgb="FFFFFFFF"/>
        <extLst>
          <ext uri="smNativeData">
            <pm:shade xmlns:pm="smNativeData" id="1536931388" type="1" fgLvl="100" fgClr="00FFFF99" bgLvl="100" bgClr="00FFFFFF"/>
          </ext>
        </extLst>
      </patternFill>
    </fill>
    <fill>
      <patternFill patternType="solid">
        <fgColor rgb="FFFFFFCC"/>
        <bgColor rgb="FFFFFFFF"/>
        <extLst>
          <ext uri="smNativeData">
            <pm:shade xmlns:pm="smNativeData" id="1536931388" type="1" fgLvl="100" fgClr="00FFFFCC" bgLvl="100" bgClr="00FFFFFF"/>
          </ext>
        </extLst>
      </patternFill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FFFFFF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000000"/>
          </ext>
        </extLst>
      </patternFill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000000"/>
          </ext>
        </extLst>
      </patternFill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000000"/>
          </ext>
        </extLst>
      </patternFill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000000"/>
          </ext>
        </extLst>
      </patternFill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000000"/>
          </ext>
        </extLst>
      </patternFill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000000"/>
          </ext>
        </extLst>
      </patternFill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000000"/>
          </ext>
        </extLst>
      </patternFill>
    </fill>
    <fill>
      <patternFill patternType="solid">
        <fgColor rgb="FFCCFFCC"/>
        <bgColor rgb="FFFFFFFF"/>
        <extLst>
          <ext uri="smNativeData">
            <pm:shade xmlns:pm="smNativeData" id="1536931388" type="1" fgLvl="100" fgClr="00CCFFCC" bgLvl="100" bgClr="00000000"/>
          </ext>
        </extLst>
      </patternFill>
    </fill>
    <fill>
      <patternFill patternType="none"/>
    </fill>
    <fill>
      <patternFill patternType="solid">
        <fgColor rgb="FFCCFFCC"/>
        <bgColor rgb="FFFFFFFF"/>
        <extLst>
          <ext uri="smNativeData">
            <pm:shade xmlns:pm="smNativeData" id="1536931388" type="1" fgLvl="100" fgClr="00CCFFCC" bgLvl="100" bgClr="00000000"/>
          </ext>
        </extLst>
      </patternFill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000000"/>
          </ext>
        </extLst>
      </patternFill>
    </fill>
    <fill>
      <patternFill patternType="solid">
        <fgColor rgb="FFFFCC99"/>
        <bgColor rgb="FFFFFFFF"/>
        <extLst>
          <ext uri="smNativeData">
            <pm:shade xmlns:pm="smNativeData" id="1536931388" type="1" fgLvl="100" fgClr="00FFCC99" bgLvl="100" bgClr="00000000"/>
          </ext>
        </extLst>
      </patternFill>
    </fill>
    <fill>
      <patternFill patternType="solid">
        <fgColor rgb="FF99CCFF"/>
        <bgColor rgb="FFFFFFFF"/>
        <extLst>
          <ext uri="smNativeData">
            <pm:shade xmlns:pm="smNativeData" id="1536931388" type="1" fgLvl="100" fgClr="0099CCFF" bgLvl="100" bgClr="00000000"/>
          </ext>
        </extLst>
      </patternFill>
    </fill>
    <fill>
      <patternFill patternType="solid">
        <fgColor rgb="FF99CCFF"/>
        <bgColor rgb="FFFFFFFF"/>
        <extLst>
          <ext uri="smNativeData">
            <pm:shade xmlns:pm="smNativeData" id="1536931388" type="1" fgLvl="100" fgClr="0099CCFF" bgLvl="100" bgClr="00000000"/>
          </ext>
        </extLst>
      </patternFill>
    </fill>
    <fill>
      <patternFill patternType="solid">
        <fgColor rgb="FFFFCC99"/>
        <bgColor rgb="FFFFFFFF"/>
        <extLst>
          <ext uri="smNativeData">
            <pm:shade xmlns:pm="smNativeData" id="1536931388" type="1" fgLvl="100" fgClr="00FFCC99" bgLvl="100" bgClr="00000000"/>
          </ext>
        </extLst>
      </patternFill>
    </fill>
    <fill>
      <patternFill patternType="solid">
        <fgColor rgb="FFCCFFFF"/>
        <bgColor rgb="FFFFFFFF"/>
        <extLst>
          <ext uri="smNativeData">
            <pm:shade xmlns:pm="smNativeData" id="1536931388" type="1" fgLvl="100" fgClr="00CCFFFF" bgLvl="10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000000"/>
          </ext>
        </extLst>
      </patternFill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000000"/>
          </ext>
        </extLst>
      </patternFill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000000"/>
          </ext>
        </extLst>
      </patternFill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000000"/>
          </ext>
        </extLst>
      </patternFill>
    </fill>
    <fill>
      <patternFill patternType="solid">
        <fgColor rgb="FFC0C0C0"/>
        <bgColor rgb="FFFFFFFF"/>
        <extLst>
          <ext uri="smNativeData">
            <pm:shade xmlns:pm="smNativeData" id="1536931388" type="1" fgLvl="100" fgClr="00C0C0C0" bgLvl="10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  <bgColor rgb="FFFFFFFF"/>
        <extLst>
          <ext uri="smNativeData">
            <pm:shade xmlns:pm="smNativeData" id="1536931388" type="1" fgLvl="100" fgClr="00CCCCCC" bgLvl="0" bgClr="00FFFFFF"/>
          </ext>
        </extLst>
      </patternFill>
    </fill>
    <fill>
      <patternFill patternType="solid">
        <fgColor rgb="FFCCCCCC"/>
        <bgColor rgb="FFFFFFFF"/>
        <extLst>
          <ext uri="smNativeData">
            <pm:shade xmlns:pm="smNativeData" id="1536931388" type="1" fgLvl="100" fgClr="00CCCCCC" bgLvl="0" bgClr="00FFFFFF"/>
          </ext>
        </extLst>
      </patternFill>
    </fill>
    <fill>
      <patternFill patternType="solid">
        <fgColor rgb="FFCCCCCC"/>
        <bgColor rgb="FFFFFFFF"/>
        <extLst>
          <ext uri="smNativeData">
            <pm:shade xmlns:pm="smNativeData" id="1536931388" type="1" fgLvl="100" fgClr="00CCCCCC" bgLvl="0" bgClr="00FFFFFF"/>
          </ext>
        </extLst>
      </patternFill>
    </fill>
    <fill>
      <patternFill patternType="solid">
        <fgColor rgb="FFCCCCCC"/>
        <bgColor rgb="FFFFFFFF"/>
        <extLst>
          <ext uri="smNativeData">
            <pm:shade xmlns:pm="smNativeData" id="1536931388" type="1" fgLvl="100" fgClr="00CCCCCC" bgLvl="0" bgClr="00FFFFFF"/>
          </ext>
        </extLst>
      </patternFill>
    </fill>
    <fill>
      <patternFill patternType="solid">
        <fgColor rgb="FFCCCCCC"/>
        <bgColor rgb="FFFFFFFF"/>
        <extLst>
          <ext uri="smNativeData">
            <pm:shade xmlns:pm="smNativeData" id="1536931388" type="1" fgLvl="100" fgClr="00CCCCCC" bgLvl="0" bgClr="00FFFFFF"/>
          </ext>
        </extLst>
      </patternFill>
    </fill>
    <fill>
      <patternFill patternType="solid">
        <fgColor rgb="FFCCCCCC"/>
        <bgColor rgb="FFFFFFFF"/>
        <extLst>
          <ext uri="smNativeData">
            <pm:shade xmlns:pm="smNativeData" id="1536931388" type="1" fgLvl="100" fgClr="00CCCCCC" bgLvl="0" bgClr="00FFFFFF"/>
          </ext>
        </extLst>
      </patternFill>
    </fill>
    <fill>
      <patternFill patternType="solid">
        <fgColor rgb="FFCCCCCC"/>
        <bgColor rgb="FFFFFFFF"/>
        <extLst>
          <ext uri="smNativeData">
            <pm:shade xmlns:pm="smNativeData" id="1536931388" type="1" fgLvl="100" fgClr="00CCCCCC" bgLvl="0" bgClr="00FFFFFF"/>
          </ext>
        </extLst>
      </patternFill>
    </fill>
    <fill>
      <patternFill patternType="solid">
        <fgColor rgb="FFCCCCCC"/>
        <bgColor rgb="FFFFFFFF"/>
        <extLst>
          <ext uri="smNativeData">
            <pm:shade xmlns:pm="smNativeData" id="1536931388" type="1" fgLvl="100" fgClr="00CCCCCC" bgLvl="0" bgClr="00FFFFFF"/>
          </ext>
        </extLst>
      </patternFill>
    </fill>
    <fill>
      <patternFill patternType="solid">
        <fgColor rgb="FFCCCCCC"/>
        <bgColor rgb="FFFFFFFF"/>
        <extLst>
          <ext uri="smNativeData">
            <pm:shade xmlns:pm="smNativeData" id="1536931388" type="1" fgLvl="100" fgClr="00CCCCCC" bgLvl="0" bgClr="00FFFFFF"/>
          </ext>
        </extLst>
      </patternFill>
    </fill>
    <fill>
      <patternFill patternType="solid">
        <fgColor rgb="FFE6E6E6"/>
        <bgColor rgb="FFFFFFFF"/>
        <extLst>
          <ext uri="smNativeData">
            <pm:shade xmlns:pm="smNativeData" id="1536931388" type="1" fgLvl="100" fgClr="00E6E6E6" bgLvl="0" bgClr="00FFFFFF"/>
          </ext>
        </extLst>
      </patternFill>
    </fill>
    <fill>
      <patternFill patternType="solid">
        <fgColor rgb="FFE6E6E6"/>
        <bgColor rgb="FFFFFFFF"/>
        <extLst>
          <ext uri="smNativeData">
            <pm:shade xmlns:pm="smNativeData" id="1536931388" type="1" fgLvl="100" fgClr="00E6E6E6" bgLvl="0" bgClr="00FFFFFF"/>
          </ext>
        </extLst>
      </patternFill>
    </fill>
    <fill>
      <patternFill patternType="solid">
        <fgColor rgb="FFE6E6E6"/>
        <bgColor rgb="FFFFFFFF"/>
        <extLst>
          <ext uri="smNativeData">
            <pm:shade xmlns:pm="smNativeData" id="1536931388" type="1" fgLvl="100" fgClr="00E6E6E6" bgLvl="0" bgClr="00FFFFFF"/>
          </ext>
        </extLst>
      </patternFill>
    </fill>
    <fill>
      <patternFill patternType="solid">
        <fgColor rgb="FFE6E6E6"/>
        <bgColor rgb="FFFFFFFF"/>
        <extLst>
          <ext uri="smNativeData">
            <pm:shade xmlns:pm="smNativeData" id="1536931388" type="1" fgLvl="100" fgClr="00E6E6E6" bgLvl="0" bgClr="00FFFFFF"/>
          </ext>
        </extLst>
      </patternFill>
    </fill>
    <fill>
      <patternFill patternType="solid">
        <fgColor rgb="FFE6E6E6"/>
        <bgColor rgb="FFFFFFFF"/>
        <extLst>
          <ext uri="smNativeData">
            <pm:shade xmlns:pm="smNativeData" id="1536931388" type="1" fgLvl="100" fgClr="00E6E6E6" bgLvl="0" bgClr="00FFFFFF"/>
          </ext>
        </extLst>
      </patternFill>
    </fill>
    <fill>
      <patternFill patternType="solid">
        <fgColor rgb="FFE6E6E6"/>
        <bgColor rgb="FFFFFFFF"/>
        <extLst>
          <ext uri="smNativeData">
            <pm:shade xmlns:pm="smNativeData" id="1536931388" type="1" fgLvl="100" fgClr="00E6E6E6" bgLvl="0" bgClr="00FFFFFF"/>
          </ext>
        </extLst>
      </patternFill>
    </fill>
    <fill>
      <patternFill patternType="solid">
        <fgColor rgb="FFE6E6E6"/>
        <bgColor rgb="FFFFFFFF"/>
        <extLst>
          <ext uri="smNativeData">
            <pm:shade xmlns:pm="smNativeData" id="1536931388" type="1" fgLvl="100" fgClr="00E6E6E6" bgLvl="0" bgClr="00FFFFFF"/>
          </ext>
        </extLst>
      </patternFill>
    </fill>
    <fill>
      <patternFill patternType="solid">
        <fgColor rgb="FFE6E6E6"/>
        <bgColor rgb="FFFFFFFF"/>
        <extLst>
          <ext uri="smNativeData">
            <pm:shade xmlns:pm="smNativeData" id="1536931388" type="1" fgLvl="100" fgClr="00E6E6E6" bgLvl="0" bgClr="00FFFFFF"/>
          </ext>
        </extLst>
      </patternFill>
    </fill>
    <fill>
      <patternFill patternType="solid">
        <fgColor rgb="FFE6E6E6"/>
        <bgColor rgb="FFFFFFFF"/>
        <extLst>
          <ext uri="smNativeData">
            <pm:shade xmlns:pm="smNativeData" id="1536931388" type="1" fgLvl="100" fgClr="00E6E6E6" bgLvl="0" bgClr="00FFFFFF"/>
          </ext>
        </extLst>
      </patternFill>
    </fill>
  </fills>
  <borders count="101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extLst>
        <ext uri="smNativeData">
          <pm:border xmlns:pm="smNativeData" id="1536931388">
            <pm:line position="top" type="1" style="0" width="20" dist="20" width2="20" rgb="7F7F7F"/>
            <pm:line position="bottom" type="1" style="0" width="20" dist="20" width2="20" rgb="7F7F7F"/>
            <pm:line position="left" type="1" style="0" width="20" dist="20" width2="20" rgb="7F7F7F"/>
            <pm:line position="right" type="1" style="0" width="20" dist="20" width2="20" rgb="7F7F7F"/>
          </pm:border>
        </ext>
      </extLst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extLst>
        <ext uri="smNativeData">
          <pm:border xmlns:pm="smNativeData" id="1536931388">
            <pm:line position="top" type="2" style="0" width="20" dist="20" width2="20" rgb="333333"/>
            <pm:line position="bottom" type="2" style="0" width="20" dist="20" width2="20" rgb="333333"/>
            <pm:line position="left" type="2" style="0" width="20" dist="20" width2="20" rgb="333333"/>
            <pm:line position="right" type="2" style="0" width="20" dist="20" width2="20" rgb="333333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FF9900"/>
      </bottom>
      <extLst>
        <ext uri="smNativeData">
          <pm:border xmlns:pm="smNativeData" id="1536931388">
            <pm:line position="bottom" type="2" style="0" width="20" dist="20" width2="20" rgb="FF99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extLst>
        <ext uri="smNativeData">
          <pm:border xmlns:pm="smNativeData" id="1536931388">
            <pm:line position="top" type="1" style="0" width="20" dist="20" width2="20" rgb="7F7F7F"/>
            <pm:line position="bottom" type="1" style="0" width="20" dist="20" width2="20" rgb="7F7F7F"/>
            <pm:line position="left" type="1" style="0" width="20" dist="20" width2="20" rgb="7F7F7F"/>
            <pm:line position="right" type="1" style="0" width="20" dist="20" width2="20" rgb="7F7F7F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/>
        </ext>
      </extLst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extLst>
        <ext uri="smNativeData">
          <pm:border xmlns:pm="smNativeData" id="1536931388">
            <pm:line position="top" type="1" style="0" width="20" dist="20" width2="20" rgb="C0C0C0"/>
            <pm:line position="bottom" type="1" style="0" width="20" dist="20" width2="20" rgb="C0C0C0"/>
            <pm:line position="left" type="1" style="0" width="20" dist="20" width2="20" rgb="C0C0C0"/>
            <pm:line position="right" type="1" style="0" width="20" dist="20" width2="20" rgb="C0C0C0"/>
          </pm:border>
        </ext>
      </extLst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extLst>
        <ext uri="smNativeData">
          <pm:border xmlns:pm="smNativeData" id="1536931388">
            <pm:line position="top" type="1" style="0" width="20" dist="20" width2="20" rgb="333333"/>
            <pm:line position="bottom" type="1" style="0" width="20" dist="20" width2="20" rgb="333333"/>
            <pm:line position="left" type="1" style="0" width="20" dist="20" width2="20" rgb="333333"/>
            <pm:line position="right" type="1" style="0" width="20" dist="20" width2="20" rgb="333333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333399"/>
      </bottom>
      <extLst>
        <ext uri="smNativeData">
          <pm:border xmlns:pm="smNativeData" id="1536931388">
            <pm:line position="bottom" type="1" style="0" width="50" dist="20" width2="20" rgb="333399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C0C0C0"/>
      </bottom>
      <extLst>
        <ext uri="smNativeData">
          <pm:border xmlns:pm="smNativeData" id="1536931388">
            <pm:line position="bottom" type="1" style="0" width="50" dist="20" width2="20" rgb="C0C0C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0066CC"/>
      </bottom>
      <extLst>
        <ext uri="smNativeData">
          <pm:border xmlns:pm="smNativeData" id="1536931388">
            <pm:line position="bottom" type="1" style="0" width="30" dist="20" width2="20" rgb="0066CC"/>
          </pm:border>
        </ext>
      </extLst>
    </border>
    <border>
      <left style="none">
        <color rgb="FF000000"/>
      </left>
      <right style="none">
        <color rgb="FF000000"/>
      </right>
      <top style="thin">
        <color rgb="FF333399"/>
      </top>
      <bottom style="double">
        <color rgb="FF333399"/>
      </bottom>
      <extLst>
        <ext uri="smNativeData">
          <pm:border xmlns:pm="smNativeData" id="1536931388">
            <pm:line position="top" type="1" style="0" width="20" dist="20" width2="20" rgb="333399"/>
            <pm:line position="bottom" type="2" style="0" width="20" dist="20" width2="20" rgb="333399"/>
          </pm:border>
        </ext>
      </extLst>
    </border>
    <border>
      <left style="thin">
        <color rgb="FF000000"/>
      </left>
      <right style="thin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536931388">
            <pm:line position="bottom" type="1" style="0" width="3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536931388">
            <pm:line position="bottom" type="1" style="0" width="3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3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medium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3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30" dist="20" width2="20" rgb="000000"/>
          </pm:border>
        </ext>
      </extLst>
    </border>
    <border>
      <left style="none">
        <color rgb="FF000000"/>
      </left>
      <right style="medium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right" type="1" style="0" width="30" dist="20" width2="20" rgb="000000"/>
          </pm:border>
        </ext>
      </extLst>
    </border>
    <border>
      <left style="none">
        <color rgb="FF000000"/>
      </left>
      <right style="medium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>
            <pm:line position="right" type="1" style="0" width="3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536931388">
            <pm:line position="bottom" type="1" style="0" width="30" dist="20" width2="20" rgb="000000"/>
          </pm:border>
        </ext>
      </extLst>
    </border>
    <border>
      <left style="none">
        <color rgb="FF000000"/>
      </left>
      <right style="medium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536931388">
            <pm:line position="bottom" type="1" style="0" width="30" dist="20" width2="20" rgb="000000"/>
            <pm:line position="right" type="1" style="0" width="3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medium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3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medium">
        <color rgb="FF000000"/>
      </left>
      <right style="none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left" type="1" style="0" width="3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536931388"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536931388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medium">
        <color rgb="FF000000"/>
      </left>
      <right style="none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left" type="1" style="0" width="3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>
            <pm:line position="lef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536931388"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medium">
        <color rgb="FF000000"/>
      </left>
      <right style="none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536931388">
            <pm:line position="bottom" type="1" style="0" width="30" dist="20" width2="20" rgb="000000"/>
            <pm:line position="left" type="1" style="0" width="30" dist="20" width2="20" rgb="000000"/>
          </pm:border>
        </ext>
      </extLst>
    </border>
    <border>
      <left style="medium">
        <color rgb="FF000000"/>
      </left>
      <right style="none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bottom" type="1" style="0" width="20" dist="20" width2="20" rgb="000000"/>
            <pm:line position="left" type="1" style="0" width="30" dist="20" width2="20" rgb="000000"/>
          </pm:border>
        </ext>
      </extLst>
    </border>
    <border>
      <left style="medium">
        <color rgb="FF000000"/>
      </left>
      <right style="none">
        <color rgb="FF000000"/>
      </right>
      <top style="thin">
        <color rgb="FF000000"/>
      </top>
      <bottom style="medium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30" dist="20" width2="20" rgb="000000"/>
            <pm:line position="left" type="1" style="0" width="30" dist="20" width2="20" rgb="000000"/>
          </pm:border>
        </ext>
      </extLst>
    </border>
    <border>
      <left style="medium">
        <color rgb="FF000000"/>
      </left>
      <right style="thin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left" type="1" style="0" width="30" dist="20" width2="20" rgb="000000"/>
            <pm:line position="right" type="1" style="0" width="20" dist="20" width2="20" rgb="000000"/>
          </pm:border>
        </ext>
      </extLst>
    </border>
    <border>
      <left style="medium">
        <color rgb="FF000000"/>
      </left>
      <right style="thin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536931388">
            <pm:line position="bottom" type="1" style="0" width="30" dist="20" width2="20" rgb="000000"/>
            <pm:line position="left" type="1" style="0" width="30" dist="20" width2="20" rgb="000000"/>
            <pm:line position="right" type="1" style="0" width="20" dist="20" width2="20" rgb="000000"/>
          </pm:border>
        </ext>
      </extLs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20" dist="20" width2="20" rgb="000000"/>
            <pm:line position="left" type="1" style="0" width="30" dist="20" width2="20" rgb="000000"/>
            <pm:line position="right" type="1" style="0" width="20" dist="20" width2="20" rgb="000000"/>
          </pm:border>
        </ext>
      </extLst>
    </border>
    <border>
      <left style="medium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>
            <pm:line position="left" type="1" style="0" width="3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536931388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536931388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536931388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536931388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medium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3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bottom" type="1" style="0" width="20" dist="20" width2="20" rgb="000000"/>
            <pm:line position="right" type="1" style="0" width="30" dist="20" width2="20" rgb="000000"/>
          </pm:border>
        </ext>
      </extLst>
    </border>
    <border>
      <left style="none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30" dist="20" width2="20" rgb="000000"/>
            <pm:line position="right" type="1" style="0" width="3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3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medium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3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6931388"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536931388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536931388">
            <pm:line position="bottom" type="1" style="0" width="3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3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536931388">
            <pm:line position="bottom" type="1" style="0" width="3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536931388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536931388">
            <pm:line position="top" type="1" style="0" width="3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536931388">
            <pm:line position="bottom" type="1" style="0" width="3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extLst>
        <ext uri="smNativeData">
          <pm:border xmlns:pm="smNativeData" id="1536931388">
            <pm:line position="top" type="1" style="0" width="20" dist="20" width2="20" rgb="000000"/>
            <pm:line position="bottom" type="1" style="0" width="3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536931388">
            <pm:line position="bottom" type="1" style="0" width="3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</borders>
  <cellStyleXfs count="47">
    <xf numFmtId="0" fontId="0" fillId="0" borderId="0" applyNumberFormat="1" applyFont="1" applyFill="1" applyBorder="1" applyAlignment="1" applyProtection="1"/>
    <xf numFmtId="0" fontId="16" fillId="2" borderId="1" applyNumberFormat="0" applyFont="1" applyFill="1" applyBorder="0" applyAlignment="0" applyProtection="0"/>
    <xf numFmtId="0" fontId="16" fillId="3" borderId="2" applyNumberFormat="0" applyFont="1" applyFill="1" applyBorder="0" applyAlignment="0" applyProtection="0"/>
    <xf numFmtId="0" fontId="16" fillId="4" borderId="3" applyNumberFormat="0" applyFont="1" applyFill="1" applyBorder="0" applyAlignment="0" applyProtection="0"/>
    <xf numFmtId="0" fontId="16" fillId="5" borderId="4" applyNumberFormat="0" applyFont="1" applyFill="1" applyBorder="0" applyAlignment="0" applyProtection="0"/>
    <xf numFmtId="0" fontId="16" fillId="6" borderId="5" applyNumberFormat="0" applyFont="1" applyFill="1" applyBorder="0" applyAlignment="0" applyProtection="0"/>
    <xf numFmtId="0" fontId="16" fillId="7" borderId="6" applyNumberFormat="0" applyFont="1" applyFill="1" applyBorder="0" applyAlignment="0" applyProtection="0"/>
    <xf numFmtId="0" fontId="16" fillId="8" borderId="7" applyNumberFormat="0" applyFont="1" applyFill="1" applyBorder="0" applyAlignment="0" applyProtection="0"/>
    <xf numFmtId="0" fontId="16" fillId="9" borderId="8" applyNumberFormat="0" applyFont="1" applyFill="1" applyBorder="0" applyAlignment="0" applyProtection="0"/>
    <xf numFmtId="0" fontId="16" fillId="10" borderId="9" applyNumberFormat="0" applyFont="1" applyFill="1" applyBorder="0" applyAlignment="0" applyProtection="0"/>
    <xf numFmtId="0" fontId="16" fillId="5" borderId="4" applyNumberFormat="0" applyFont="1" applyFill="1" applyBorder="0" applyAlignment="0" applyProtection="0"/>
    <xf numFmtId="0" fontId="16" fillId="8" borderId="7" applyNumberFormat="0" applyFont="1" applyFill="1" applyBorder="0" applyAlignment="0" applyProtection="0"/>
    <xf numFmtId="0" fontId="16" fillId="11" borderId="10" applyNumberFormat="0" applyFont="1" applyFill="1" applyBorder="0" applyAlignment="0" applyProtection="0"/>
    <xf numFmtId="0" fontId="17" fillId="12" borderId="11" applyNumberFormat="0" applyFont="1" applyFill="1" applyBorder="0" applyAlignment="0" applyProtection="0"/>
    <xf numFmtId="0" fontId="17" fillId="9" borderId="8" applyNumberFormat="0" applyFont="1" applyFill="1" applyBorder="0" applyAlignment="0" applyProtection="0"/>
    <xf numFmtId="0" fontId="17" fillId="10" borderId="9" applyNumberFormat="0" applyFont="1" applyFill="1" applyBorder="0" applyAlignment="0" applyProtection="0"/>
    <xf numFmtId="0" fontId="17" fillId="13" borderId="12" applyNumberFormat="0" applyFont="1" applyFill="1" applyBorder="0" applyAlignment="0" applyProtection="0"/>
    <xf numFmtId="0" fontId="17" fillId="14" borderId="13" applyNumberFormat="0" applyFont="1" applyFill="1" applyBorder="0" applyAlignment="0" applyProtection="0"/>
    <xf numFmtId="0" fontId="17" fillId="15" borderId="14" applyNumberFormat="0" applyFont="1" applyFill="1" applyBorder="0" applyAlignment="0" applyProtection="0"/>
    <xf numFmtId="0" fontId="18" fillId="4" borderId="3" applyNumberFormat="0" applyFont="1" applyFill="1" applyBorder="0" applyAlignment="0" applyProtection="0"/>
    <xf numFmtId="0" fontId="19" fillId="16" borderId="15" applyNumberFormat="0" applyFont="1" applyFill="1" applyBorder="1" applyAlignment="0" applyProtection="0"/>
    <xf numFmtId="0" fontId="20" fillId="17" borderId="16" applyNumberFormat="0" applyFont="1" applyFill="1" applyBorder="1" applyAlignment="0" applyProtection="0"/>
    <xf numFmtId="0" fontId="21" fillId="18" borderId="17" applyNumberFormat="0" applyFont="1" applyFill="0" applyBorder="1" applyAlignment="0" applyProtection="0"/>
    <xf numFmtId="0" fontId="17" fillId="19" borderId="18" applyNumberFormat="0" applyFont="1" applyFill="1" applyBorder="0" applyAlignment="0" applyProtection="0"/>
    <xf numFmtId="0" fontId="17" fillId="20" borderId="19" applyNumberFormat="0" applyFont="1" applyFill="1" applyBorder="0" applyAlignment="0" applyProtection="0"/>
    <xf numFmtId="0" fontId="17" fillId="21" borderId="20" applyNumberFormat="0" applyFont="1" applyFill="1" applyBorder="0" applyAlignment="0" applyProtection="0"/>
    <xf numFmtId="0" fontId="17" fillId="13" borderId="12" applyNumberFormat="0" applyFont="1" applyFill="1" applyBorder="0" applyAlignment="0" applyProtection="0"/>
    <xf numFmtId="0" fontId="17" fillId="14" borderId="13" applyNumberFormat="0" applyFont="1" applyFill="1" applyBorder="0" applyAlignment="0" applyProtection="0"/>
    <xf numFmtId="0" fontId="17" fillId="22" borderId="21" applyNumberFormat="0" applyFont="1" applyFill="1" applyBorder="0" applyAlignment="0" applyProtection="0"/>
    <xf numFmtId="0" fontId="22" fillId="23" borderId="22" applyNumberFormat="0" applyFont="1" applyFill="1" applyBorder="1" applyAlignment="0" applyProtection="0"/>
    <xf numFmtId="0" fontId="23" fillId="3" borderId="2" applyNumberFormat="0" applyFont="1" applyFill="1" applyBorder="0" applyAlignment="0" applyProtection="0"/>
    <xf numFmtId="166" fontId="0" fillId="0" borderId="0" applyNumberFormat="1" applyFont="0" applyFill="0" applyBorder="0" applyAlignment="0" applyProtection="0"/>
    <xf numFmtId="164" fontId="0" fillId="0" borderId="0" applyNumberFormat="1" applyFont="0" applyFill="0" applyBorder="0" applyAlignment="0" applyProtection="0"/>
    <xf numFmtId="0" fontId="24" fillId="24" borderId="23" applyNumberFormat="0" applyFont="1" applyFill="1" applyBorder="0" applyAlignment="0" applyProtection="0"/>
    <xf numFmtId="0" fontId="0" fillId="25" borderId="24" applyNumberFormat="0" applyFont="0" applyFill="1" applyBorder="1" applyAlignment="0" applyProtection="0"/>
    <xf numFmtId="9" fontId="0" fillId="0" borderId="0" applyNumberFormat="1" applyFont="0" applyFill="0" applyBorder="0" applyAlignment="0" applyProtection="0"/>
    <xf numFmtId="0" fontId="25" fillId="26" borderId="25" applyNumberFormat="0" applyFont="1" applyFill="1" applyBorder="1" applyAlignment="0" applyProtection="0"/>
    <xf numFmtId="167" fontId="0" fillId="0" borderId="0" applyNumberFormat="1" applyFont="0" applyFill="0" applyBorder="0" applyAlignment="0" applyProtection="0"/>
    <xf numFmtId="165" fontId="0" fillId="0" borderId="0" applyNumberFormat="1" applyFont="0" applyFill="0" applyBorder="0" applyAlignment="0" applyProtection="0"/>
    <xf numFmtId="0" fontId="26" fillId="0" borderId="0" applyNumberFormat="0" applyFont="1" applyFill="0" applyBorder="0" applyAlignment="0" applyProtection="0"/>
    <xf numFmtId="0" fontId="27" fillId="0" borderId="0" applyNumberFormat="0" applyFont="1" applyFill="0" applyBorder="0" applyAlignment="0" applyProtection="0"/>
    <xf numFmtId="0" fontId="28" fillId="0" borderId="0" applyNumberFormat="0" applyFont="1" applyFill="0" applyBorder="0" applyAlignment="0" applyProtection="0"/>
    <xf numFmtId="0" fontId="29" fillId="27" borderId="26" applyNumberFormat="0" applyFont="1" applyFill="0" applyBorder="1" applyAlignment="0" applyProtection="0"/>
    <xf numFmtId="0" fontId="30" fillId="28" borderId="27" applyNumberFormat="0" applyFont="1" applyFill="0" applyBorder="1" applyAlignment="0" applyProtection="0"/>
    <xf numFmtId="0" fontId="31" fillId="29" borderId="28" applyNumberFormat="0" applyFont="1" applyFill="0" applyBorder="1" applyAlignment="0" applyProtection="0"/>
    <xf numFmtId="0" fontId="31" fillId="0" borderId="0" applyNumberFormat="0" applyFont="1" applyFill="0" applyBorder="0" applyAlignment="0" applyProtection="0"/>
    <xf numFmtId="0" fontId="32" fillId="30" borderId="29" applyNumberFormat="0" applyFont="1" applyFill="0" applyBorder="1" applyAlignment="0" applyProtection="0"/>
  </cellStyleXfs>
  <cellXfs count="17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/>
    <xf numFmtId="0" fontId="2" fillId="34" borderId="33" xfId="0" applyFont="1" applyFill="1" applyBorder="1" applyAlignment="1">
      <alignment horizontal="center"/>
    </xf>
    <xf numFmtId="0" fontId="2" fillId="35" borderId="34" xfId="0" applyFont="1" applyFill="1" applyBorder="1" applyAlignment="1">
      <alignment horizontal="center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6" fillId="0" borderId="39" xfId="0" applyFont="1" applyBorder="1"/>
    <xf numFmtId="0" fontId="2" fillId="0" borderId="39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10" fillId="0" borderId="41" xfId="0" applyFont="1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4" fillId="0" borderId="39" xfId="0" applyFont="1" applyBorder="1"/>
    <xf numFmtId="0" fontId="4" fillId="0" borderId="40" xfId="0" applyFont="1" applyBorder="1"/>
    <xf numFmtId="168" fontId="2" fillId="0" borderId="43" xfId="0" applyNumberFormat="1" applyFont="1" applyBorder="1" applyAlignment="1">
      <alignment horizontal="center" vertical="center"/>
    </xf>
    <xf numFmtId="2" fontId="2" fillId="0" borderId="43" xfId="0" applyNumberFormat="1" applyFont="1" applyBorder="1" applyAlignment="1">
      <alignment horizontal="center" vertical="center"/>
    </xf>
    <xf numFmtId="168" fontId="2" fillId="0" borderId="43" xfId="37" applyNumberFormat="1" applyFont="1" applyBorder="1" applyAlignment="1">
      <alignment horizontal="center" vertical="center"/>
    </xf>
    <xf numFmtId="2" fontId="2" fillId="0" borderId="43" xfId="0" applyNumberFormat="1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2" fontId="7" fillId="0" borderId="43" xfId="0" applyNumberFormat="1" applyFont="1" applyBorder="1" applyAlignment="1">
      <alignment horizontal="center"/>
    </xf>
    <xf numFmtId="2" fontId="8" fillId="0" borderId="44" xfId="0" applyNumberFormat="1" applyFont="1" applyBorder="1" applyAlignment="1">
      <alignment horizontal="center"/>
    </xf>
    <xf numFmtId="2" fontId="7" fillId="0" borderId="43" xfId="0" applyNumberFormat="1" applyFont="1" applyBorder="1" applyAlignment="1">
      <alignment horizontal="center" vertical="center"/>
    </xf>
    <xf numFmtId="2" fontId="8" fillId="0" borderId="44" xfId="0" applyNumberFormat="1" applyFont="1" applyBorder="1" applyAlignment="1">
      <alignment horizontal="center" vertical="center"/>
    </xf>
    <xf numFmtId="0" fontId="2" fillId="46" borderId="45" xfId="0" applyFont="1" applyFill="1" applyBorder="1" applyAlignment="1">
      <alignment horizontal="center"/>
    </xf>
    <xf numFmtId="0" fontId="0" fillId="0" borderId="46" xfId="0" applyBorder="1"/>
    <xf numFmtId="0" fontId="11" fillId="0" borderId="47" xfId="0" applyFont="1" applyBorder="1"/>
    <xf numFmtId="0" fontId="0" fillId="0" borderId="47" xfId="0" applyBorder="1"/>
    <xf numFmtId="0" fontId="0" fillId="0" borderId="48" xfId="0" applyBorder="1"/>
    <xf numFmtId="2" fontId="14" fillId="0" borderId="43" xfId="0" applyNumberFormat="1" applyFont="1" applyBorder="1" applyAlignment="1">
      <alignment horizontal="center"/>
    </xf>
    <xf numFmtId="2" fontId="14" fillId="0" borderId="43" xfId="0" applyNumberFormat="1" applyFont="1" applyBorder="1" applyAlignment="1">
      <alignment horizontal="center" vertical="center"/>
    </xf>
    <xf numFmtId="169" fontId="14" fillId="0" borderId="43" xfId="0" applyNumberFormat="1" applyFont="1" applyBorder="1" applyAlignment="1">
      <alignment horizontal="center" vertical="center"/>
    </xf>
    <xf numFmtId="168" fontId="14" fillId="0" borderId="43" xfId="0" applyNumberFormat="1" applyFont="1" applyBorder="1" applyAlignment="1">
      <alignment horizontal="center"/>
    </xf>
    <xf numFmtId="168" fontId="14" fillId="0" borderId="50" xfId="37" applyNumberFormat="1" applyFont="1" applyBorder="1" applyAlignment="1">
      <alignment horizontal="center" vertical="center"/>
    </xf>
    <xf numFmtId="49" fontId="0" fillId="0" borderId="0" xfId="0" applyNumberFormat="1"/>
    <xf numFmtId="49" fontId="0" fillId="0" borderId="51" xfId="0" applyNumberFormat="1" applyBorder="1"/>
    <xf numFmtId="49" fontId="0" fillId="0" borderId="52" xfId="0" applyNumberFormat="1" applyBorder="1"/>
    <xf numFmtId="49" fontId="12" fillId="0" borderId="53" xfId="0" applyNumberFormat="1" applyFont="1" applyBorder="1"/>
    <xf numFmtId="49" fontId="13" fillId="0" borderId="54" xfId="0" applyNumberFormat="1" applyFont="1" applyBorder="1"/>
    <xf numFmtId="49" fontId="2" fillId="0" borderId="55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0" fillId="0" borderId="56" xfId="0" applyNumberFormat="1" applyFont="1" applyBorder="1" applyAlignment="1">
      <alignment horizontal="left" vertical="center"/>
    </xf>
    <xf numFmtId="49" fontId="10" fillId="0" borderId="57" xfId="0" applyNumberFormat="1" applyFont="1" applyBorder="1" applyAlignment="1">
      <alignment horizontal="left" vertical="center"/>
    </xf>
    <xf numFmtId="49" fontId="4" fillId="59" borderId="58" xfId="0" applyNumberFormat="1" applyFont="1" applyFill="1" applyBorder="1" applyAlignment="1">
      <alignment horizontal="center"/>
    </xf>
    <xf numFmtId="49" fontId="2" fillId="60" borderId="59" xfId="0" applyNumberFormat="1" applyFont="1" applyFill="1" applyBorder="1" applyAlignment="1">
      <alignment horizontal="center"/>
    </xf>
    <xf numFmtId="49" fontId="10" fillId="61" borderId="60" xfId="0" applyNumberFormat="1" applyFont="1" applyFill="1" applyBorder="1" applyAlignment="1">
      <alignment horizontal="center" vertical="center"/>
    </xf>
    <xf numFmtId="49" fontId="4" fillId="0" borderId="51" xfId="0" applyNumberFormat="1" applyFont="1" applyBorder="1"/>
    <xf numFmtId="49" fontId="4" fillId="0" borderId="61" xfId="0" applyNumberFormat="1" applyFont="1" applyBorder="1"/>
    <xf numFmtId="49" fontId="4" fillId="0" borderId="55" xfId="0" applyNumberFormat="1" applyFont="1" applyBorder="1"/>
    <xf numFmtId="2" fontId="33" fillId="63" borderId="62" xfId="0" applyNumberFormat="1" applyFont="1" applyFill="1" applyBorder="1" applyAlignment="1">
      <alignment horizontal="center"/>
    </xf>
    <xf numFmtId="2" fontId="8" fillId="0" borderId="43" xfId="0" applyNumberFormat="1" applyFont="1" applyBorder="1" applyAlignment="1">
      <alignment horizontal="center"/>
    </xf>
    <xf numFmtId="0" fontId="9" fillId="0" borderId="4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48" xfId="0" applyFont="1" applyBorder="1" applyAlignment="1">
      <alignment vertical="center"/>
    </xf>
    <xf numFmtId="0" fontId="15" fillId="0" borderId="48" xfId="0" applyFont="1" applyBorder="1"/>
    <xf numFmtId="0" fontId="9" fillId="0" borderId="0" xfId="0" applyFont="1" applyAlignment="1">
      <alignment horizontal="center" vertical="center"/>
    </xf>
    <xf numFmtId="168" fontId="8" fillId="0" borderId="50" xfId="37" applyNumberFormat="1" applyFont="1" applyBorder="1" applyAlignment="1">
      <alignment horizontal="center" vertical="center"/>
    </xf>
    <xf numFmtId="2" fontId="33" fillId="65" borderId="64" xfId="0" applyNumberFormat="1" applyFont="1" applyFill="1" applyBorder="1" applyAlignment="1">
      <alignment horizontal="center"/>
    </xf>
    <xf numFmtId="0" fontId="9" fillId="0" borderId="43" xfId="0" applyFont="1" applyBorder="1" applyAlignment="1">
      <alignment horizontal="center" vertical="center"/>
    </xf>
    <xf numFmtId="168" fontId="14" fillId="66" borderId="65" xfId="0" applyNumberFormat="1" applyFont="1" applyFill="1" applyBorder="1" applyAlignment="1">
      <alignment horizontal="center"/>
    </xf>
    <xf numFmtId="168" fontId="8" fillId="66" borderId="65" xfId="0" applyNumberFormat="1" applyFont="1" applyFill="1" applyBorder="1" applyAlignment="1">
      <alignment horizontal="center"/>
    </xf>
    <xf numFmtId="2" fontId="14" fillId="66" borderId="65" xfId="0" applyNumberFormat="1" applyFont="1" applyFill="1" applyBorder="1" applyAlignment="1">
      <alignment horizontal="center"/>
    </xf>
    <xf numFmtId="2" fontId="8" fillId="67" borderId="66" xfId="0" applyNumberFormat="1" applyFont="1" applyFill="1" applyBorder="1" applyAlignment="1">
      <alignment horizontal="center"/>
    </xf>
    <xf numFmtId="0" fontId="15" fillId="0" borderId="0" xfId="0" applyFont="1"/>
    <xf numFmtId="0" fontId="15" fillId="0" borderId="52" xfId="0" applyFont="1" applyBorder="1"/>
    <xf numFmtId="0" fontId="15" fillId="0" borderId="47" xfId="0" applyFont="1" applyBorder="1"/>
    <xf numFmtId="0" fontId="15" fillId="0" borderId="54" xfId="0" applyFont="1" applyBorder="1"/>
    <xf numFmtId="168" fontId="33" fillId="68" borderId="67" xfId="0" applyNumberFormat="1" applyFont="1" applyFill="1" applyBorder="1" applyAlignment="1">
      <alignment horizontal="center" vertical="center"/>
    </xf>
    <xf numFmtId="168" fontId="33" fillId="68" borderId="67" xfId="37" applyNumberFormat="1" applyFont="1" applyFill="1" applyBorder="1" applyAlignment="1">
      <alignment horizontal="center" vertical="center"/>
    </xf>
    <xf numFmtId="2" fontId="33" fillId="68" borderId="67" xfId="0" applyNumberFormat="1" applyFont="1" applyFill="1" applyBorder="1" applyAlignment="1">
      <alignment horizontal="center" vertical="center"/>
    </xf>
    <xf numFmtId="2" fontId="14" fillId="69" borderId="68" xfId="0" applyNumberFormat="1" applyFont="1" applyFill="1" applyBorder="1" applyAlignment="1">
      <alignment horizontal="center"/>
    </xf>
    <xf numFmtId="169" fontId="0" fillId="0" borderId="0" xfId="0" applyNumberFormat="1"/>
    <xf numFmtId="169" fontId="9" fillId="0" borderId="69" xfId="0" applyNumberFormat="1" applyFont="1" applyBorder="1" applyAlignment="1">
      <alignment vertical="center"/>
    </xf>
    <xf numFmtId="169" fontId="9" fillId="0" borderId="70" xfId="0" applyNumberFormat="1" applyFont="1" applyBorder="1" applyAlignment="1">
      <alignment vertical="center"/>
    </xf>
    <xf numFmtId="169" fontId="9" fillId="0" borderId="0" xfId="0" applyNumberFormat="1" applyFont="1" applyAlignment="1">
      <alignment vertical="center"/>
    </xf>
    <xf numFmtId="169" fontId="0" fillId="0" borderId="39" xfId="0" applyNumberFormat="1" applyBorder="1" applyAlignment="1">
      <alignment horizontal="center"/>
    </xf>
    <xf numFmtId="169" fontId="0" fillId="0" borderId="0" xfId="0" applyNumberFormat="1" applyAlignment="1">
      <alignment horizontal="center"/>
    </xf>
    <xf numFmtId="169" fontId="8" fillId="0" borderId="43" xfId="0" applyNumberFormat="1" applyFont="1" applyBorder="1" applyAlignment="1">
      <alignment horizontal="center"/>
    </xf>
    <xf numFmtId="169" fontId="2" fillId="0" borderId="43" xfId="0" applyNumberFormat="1" applyFont="1" applyBorder="1" applyAlignment="1">
      <alignment horizontal="center"/>
    </xf>
    <xf numFmtId="169" fontId="2" fillId="0" borderId="43" xfId="0" applyNumberFormat="1" applyFont="1" applyBorder="1" applyAlignment="1">
      <alignment horizontal="center" vertical="center"/>
    </xf>
    <xf numFmtId="169" fontId="4" fillId="0" borderId="36" xfId="0" applyNumberFormat="1" applyFont="1" applyBorder="1"/>
    <xf numFmtId="169" fontId="4" fillId="0" borderId="0" xfId="0" applyNumberFormat="1" applyFont="1"/>
    <xf numFmtId="169" fontId="4" fillId="0" borderId="39" xfId="0" applyNumberFormat="1" applyFont="1" applyBorder="1"/>
    <xf numFmtId="14" fontId="10" fillId="0" borderId="71" xfId="0" applyNumberFormat="1" applyFont="1" applyBorder="1" applyAlignment="1">
      <alignment horizontal="left" vertical="center"/>
    </xf>
    <xf numFmtId="0" fontId="10" fillId="0" borderId="72" xfId="0" applyFont="1" applyBorder="1" applyAlignment="1">
      <alignment horizontal="left" vertical="center"/>
    </xf>
    <xf numFmtId="0" fontId="10" fillId="0" borderId="73" xfId="0" applyFont="1" applyBorder="1" applyAlignment="1">
      <alignment horizontal="left" vertical="center"/>
    </xf>
    <xf numFmtId="0" fontId="10" fillId="0" borderId="42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4" fillId="78" borderId="77" xfId="0" applyFont="1" applyFill="1" applyBorder="1" applyAlignment="1">
      <alignment horizontal="center"/>
    </xf>
    <xf numFmtId="0" fontId="4" fillId="79" borderId="78" xfId="0" applyFont="1" applyFill="1" applyBorder="1" applyAlignment="1">
      <alignment horizontal="center"/>
    </xf>
    <xf numFmtId="0" fontId="4" fillId="80" borderId="79" xfId="0" applyFont="1" applyFill="1" applyBorder="1" applyAlignment="1">
      <alignment horizontal="center"/>
    </xf>
    <xf numFmtId="0" fontId="34" fillId="0" borderId="72" xfId="0" applyFont="1" applyBorder="1" applyAlignment="1">
      <alignment horizontal="left" vertical="center"/>
    </xf>
    <xf numFmtId="0" fontId="34" fillId="0" borderId="80" xfId="0" applyFont="1" applyBorder="1" applyAlignment="1">
      <alignment horizontal="left" vertical="center"/>
    </xf>
    <xf numFmtId="0" fontId="10" fillId="0" borderId="71" xfId="0" applyFont="1" applyBorder="1" applyAlignment="1">
      <alignment horizontal="left" vertical="center"/>
    </xf>
    <xf numFmtId="0" fontId="10" fillId="0" borderId="81" xfId="0" applyFont="1" applyBorder="1" applyAlignment="1">
      <alignment horizontal="left" vertical="center"/>
    </xf>
    <xf numFmtId="0" fontId="10" fillId="0" borderId="80" xfId="0" applyFont="1" applyBorder="1" applyAlignment="1">
      <alignment horizontal="left" vertical="center"/>
    </xf>
    <xf numFmtId="0" fontId="15" fillId="0" borderId="52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82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16" fillId="2" borderId="1" xfId="1"/>
    <xf numFmtId="0" fontId="16" fillId="3" borderId="2" xfId="2"/>
    <xf numFmtId="0" fontId="16" fillId="4" borderId="3" xfId="3"/>
    <xf numFmtId="0" fontId="16" fillId="5" borderId="4" xfId="4"/>
    <xf numFmtId="0" fontId="16" fillId="6" borderId="5" xfId="5"/>
    <xf numFmtId="0" fontId="16" fillId="7" borderId="6" xfId="6"/>
    <xf numFmtId="0" fontId="16" fillId="8" borderId="7" xfId="7"/>
    <xf numFmtId="0" fontId="16" fillId="9" borderId="8" xfId="8"/>
    <xf numFmtId="0" fontId="16" fillId="10" borderId="9" xfId="9"/>
    <xf numFmtId="0" fontId="16" fillId="5" borderId="4" xfId="10"/>
    <xf numFmtId="0" fontId="16" fillId="8" borderId="7" xfId="11"/>
    <xf numFmtId="0" fontId="16" fillId="11" borderId="10" xfId="12"/>
    <xf numFmtId="0" fontId="17" fillId="12" borderId="11" xfId="13"/>
    <xf numFmtId="0" fontId="17" fillId="9" borderId="8" xfId="14"/>
    <xf numFmtId="0" fontId="17" fillId="10" borderId="9" xfId="15"/>
    <xf numFmtId="0" fontId="17" fillId="13" borderId="12" xfId="16"/>
    <xf numFmtId="0" fontId="17" fillId="14" borderId="13" xfId="17"/>
    <xf numFmtId="0" fontId="17" fillId="15" borderId="14" xfId="18"/>
    <xf numFmtId="0" fontId="18" fillId="4" borderId="3" xfId="19"/>
    <xf numFmtId="0" fontId="19" fillId="16" borderId="15" xfId="20"/>
    <xf numFmtId="0" fontId="20" fillId="17" borderId="16" xfId="21"/>
    <xf numFmtId="0" fontId="21" fillId="0" borderId="17" xfId="22"/>
    <xf numFmtId="0" fontId="17" fillId="19" borderId="18" xfId="23"/>
    <xf numFmtId="0" fontId="17" fillId="20" borderId="19" xfId="24"/>
    <xf numFmtId="0" fontId="17" fillId="21" borderId="20" xfId="25"/>
    <xf numFmtId="0" fontId="17" fillId="13" borderId="12" xfId="26"/>
    <xf numFmtId="0" fontId="17" fillId="14" borderId="13" xfId="27"/>
    <xf numFmtId="0" fontId="17" fillId="22" borderId="21" xfId="28"/>
    <xf numFmtId="0" fontId="22" fillId="23" borderId="22" xfId="29"/>
    <xf numFmtId="0" fontId="23" fillId="3" borderId="2" xfId="30"/>
    <xf numFmtId="166" fontId="0" fillId="0" borderId="0" xfId="31"/>
    <xf numFmtId="164" fontId="0" fillId="0" borderId="0" xfId="32"/>
    <xf numFmtId="0" fontId="24" fillId="24" borderId="23" xfId="33"/>
    <xf numFmtId="0" fontId="0" fillId="25" borderId="24" xfId="34"/>
    <xf numFmtId="9" fontId="0" fillId="0" borderId="0" xfId="35"/>
    <xf numFmtId="0" fontId="25" fillId="26" borderId="25" xfId="36"/>
    <xf numFmtId="167" fontId="0" fillId="0" borderId="0" xfId="37"/>
    <xf numFmtId="165" fontId="0" fillId="0" borderId="0" xfId="38"/>
    <xf numFmtId="0" fontId="26" fillId="0" borderId="0" xfId="39"/>
    <xf numFmtId="0" fontId="27" fillId="0" borderId="0" xfId="40"/>
    <xf numFmtId="0" fontId="28" fillId="0" borderId="0" xfId="41"/>
    <xf numFmtId="0" fontId="29" fillId="0" borderId="26" xfId="42"/>
    <xf numFmtId="0" fontId="30" fillId="0" borderId="27" xfId="43"/>
    <xf numFmtId="0" fontId="31" fillId="0" borderId="28" xfId="44"/>
    <xf numFmtId="0" fontId="31" fillId="0" borderId="0" xfId="45"/>
    <xf numFmtId="0" fontId="32" fillId="0" borderId="29" xfId="46"/>
    <xf numFmtId="0" fontId="4" fillId="93" borderId="92" xfId="0" applyFont="1" applyFill="1" applyBorder="1" applyAlignment="1">
      <alignment horizontal="center"/>
    </xf>
    <xf numFmtId="0" fontId="4" fillId="94" borderId="93" xfId="0" applyFont="1" applyFill="1" applyBorder="1" applyAlignment="1">
      <alignment horizontal="center"/>
    </xf>
    <xf numFmtId="0" fontId="4" fillId="95" borderId="94" xfId="0" applyFont="1" applyFill="1" applyBorder="1" applyAlignment="1">
      <alignment horizontal="center"/>
    </xf>
    <xf numFmtId="0" fontId="4" fillId="96" borderId="95" xfId="0" applyFont="1" applyFill="1" applyBorder="1" applyAlignment="1">
      <alignment horizontal="center"/>
    </xf>
    <xf numFmtId="0" fontId="4" fillId="97" borderId="96" xfId="0" applyFont="1" applyFill="1" applyBorder="1"/>
    <xf numFmtId="169" fontId="4" fillId="93" borderId="92" xfId="0" applyNumberFormat="1" applyFont="1" applyFill="1" applyBorder="1" applyAlignment="1">
      <alignment horizontal="center"/>
    </xf>
    <xf numFmtId="0" fontId="4" fillId="98" borderId="97" xfId="0" applyFont="1" applyFill="1" applyBorder="1" applyAlignment="1">
      <alignment horizontal="center"/>
    </xf>
    <xf numFmtId="0" fontId="2" fillId="99" borderId="98" xfId="0" applyFont="1" applyFill="1" applyBorder="1" applyAlignment="1">
      <alignment horizontal="center"/>
    </xf>
    <xf numFmtId="0" fontId="2" fillId="100" borderId="99" xfId="0" applyFont="1" applyFill="1" applyBorder="1" applyAlignment="1">
      <alignment horizontal="center"/>
    </xf>
    <xf numFmtId="169" fontId="2" fillId="99" borderId="98" xfId="0" applyNumberFormat="1" applyFont="1" applyFill="1" applyBorder="1" applyAlignment="1">
      <alignment horizontal="center"/>
    </xf>
    <xf numFmtId="0" fontId="2" fillId="101" borderId="100" xfId="0" applyFont="1" applyFill="1" applyBorder="1" applyAlignment="1">
      <alignment horizontal="center"/>
    </xf>
    <xf numFmtId="0" fontId="35" fillId="0" borderId="43" xfId="0" applyFont="1" applyBorder="1" applyAlignment="1">
      <alignment horizontal="center"/>
    </xf>
    <xf numFmtId="2" fontId="35" fillId="0" borderId="43" xfId="0" applyNumberFormat="1" applyFont="1" applyBorder="1" applyAlignment="1">
      <alignment horizontal="center" vertical="center"/>
    </xf>
  </cellXfs>
  <cellStyles count="47">
    <cellStyle name="Normal" xfId="0" builtinId="0" customBuiltin="1"/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Good" xfId="19" builtinId="26" customBuiltin="1"/>
    <cellStyle name="Calculation" xfId="20" builtinId="22" customBuiltin="1"/>
    <cellStyle name="Check Cell" xfId="21" builtinId="23" customBuiltin="1"/>
    <cellStyle name="Linked Cell" xfId="22" builtinId="24" customBuiltin="1"/>
    <cellStyle name="Accent1" xfId="23" builtinId="29" customBuiltin="1"/>
    <cellStyle name="Accent2" xfId="24" builtinId="33" customBuiltin="1"/>
    <cellStyle name="Accent3" xfId="25" builtinId="37" customBuiltin="1"/>
    <cellStyle name="Accent4" xfId="26" builtinId="41" customBuiltin="1"/>
    <cellStyle name="Accent5" xfId="27" builtinId="45" customBuiltin="1"/>
    <cellStyle name="Accent6" xfId="28" builtinId="49" customBuiltin="1"/>
    <cellStyle name="Input" xfId="29" builtinId="20" customBuiltin="1"/>
    <cellStyle name="Bad" xfId="30" builtinId="27" customBuiltin="1"/>
    <cellStyle name="Currency" xfId="31" builtinId="4" customBuiltin="1"/>
    <cellStyle name="Currency [0]" xfId="32" builtinId="7" customBuiltin="1"/>
    <cellStyle name="Neutral" xfId="33" builtinId="28" customBuiltin="1"/>
    <cellStyle name="Note" xfId="34" builtinId="10" customBuiltin="1"/>
    <cellStyle name="Percent" xfId="35" builtinId="5" customBuiltin="1"/>
    <cellStyle name="Output" xfId="36" builtinId="21" customBuiltin="1"/>
    <cellStyle name="Comma" xfId="37" builtinId="3" customBuiltin="1"/>
    <cellStyle name="Comma [0]" xfId="38" builtinId="6" customBuiltin="1"/>
    <cellStyle name="Warning Text" xfId="39" builtinId="11" customBuiltin="1"/>
    <cellStyle name="Explanatory Text" xfId="40" builtinId="53" customBuiltin="1"/>
    <cellStyle name="Title" xfId="41" builtinId="15" customBuiltin="1"/>
    <cellStyle name="Heading 1" xfId="42" builtinId="16" customBuiltin="1"/>
    <cellStyle name="Heading 2" xfId="43" builtinId="17" customBuiltin="1"/>
    <cellStyle name="Heading 3" xfId="44" builtinId="18" customBuiltin="1"/>
    <cellStyle name="Heading 4" xfId="45" builtinId="19" customBuiltin="1"/>
    <cellStyle name="Total" xfId="46" builtinId="25" customBuiltin="1"/>
  </cellStyles>
  <tableStyles count="0"/>
  <extLst>
    <ext uri="smNativeData">
      <pm:charStyles xmlns:pm="smNativeData" id="1536931388" count="1">
        <pm:charStyle name="Normal" fontId="1" Id="1"/>
      </pm:charStyles>
      <pm:colors xmlns:pm="smNativeData" id="1536931388" count="31">
        <pm:color name="Magenta escuro" rgb="800080"/>
        <pm:color name="Ciano escuro" rgb="008080"/>
        <pm:color name="Verde esmeralda" rgb="9999FF"/>
        <pm:color name="Ameixa" rgb="993366"/>
        <pm:color name="Marfim" rgb="FFFFCC"/>
        <pm:color name="Ciano claro" rgb="CCFFFF"/>
        <pm:color name="Púrpura escuro" rgb="660066"/>
        <pm:color name="Coral" rgb="FF8080"/>
        <pm:color name="Azul marinho" rgb="0066CC"/>
        <pm:color name="Azul gelo" rgb="CCCCFF"/>
        <pm:color name="Azul-céu" rgb="00CCFF"/>
        <pm:color name="Ciano vivo" rgb="CCFFFF"/>
        <pm:color name="Verde claro" rgb="CCFFCC"/>
        <pm:color name="Amarelo claro" rgb="FFFF99"/>
        <pm:color name="Azul esmaecido" rgb="99CCFF"/>
        <pm:color name="Magenta claro" rgb="FF99CC"/>
        <pm:color name="Lavanda" rgb="CC99FF"/>
        <pm:color name="Marrom-claro" rgb="FFCC99"/>
        <pm:color name="Azul claro" rgb="3366FF"/>
        <pm:color name="Azul água" rgb="33CCCC"/>
        <pm:color name="Lima" rgb="99CC00"/>
        <pm:color name="Dourado" rgb="FFCC00"/>
        <pm:color name="Laranja claro" rgb="FF9900"/>
        <pm:color name="Laranja" rgb="FF6600"/>
        <pm:color name="Azul acinzentado" rgb="666699"/>
        <pm:color name="Verde azulado" rgb="003366"/>
        <pm:color name="Verde-mar" rgb="339966"/>
        <pm:color name="Verde escuro 1" rgb="003300"/>
        <pm:color name="Verde oliva" rgb="333300"/>
        <pm:color name="Marrom 1" rgb="993300"/>
        <pm:color name="Azul índigo" rgb="333399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drawings/_rels/drawing1.xml.rels><?xml version="1.0" encoding="UTF-8" standalone="yes" 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0</xdr:rowOff>
    </xdr:from>
    <xdr:to>
      <xdr:col>0</xdr:col>
      <xdr:colOff>0</xdr:colOff>
      <xdr:row>48</xdr:row>
      <xdr:rowOff>20320</xdr:rowOff>
    </xdr:to>
    <xdr:pic macro="">
      <xdr:nvPicPr>
        <xdr:cNvPr id="3" name="Picture 4" descr="epa4"/>
        <xdr:cNvPicPr>
          <a:picLocks noChangeAspect="1"/>
          <a:extLst>
            <a:ext uri="smNativeData">
              <pm:smNativeData xmlns:pm="smNativeData" val="SMDATA_16_PLabWxMAAAAlAAAAEQAAAK8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AAAAAADAAAABAAAAAAAAAAAAAAAAAAAAAA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tAAAAAAAAAAAAAAAwAAAAAAAAAHgAAAAAAAAAVioAAAAAAAAdAwAAAAAAAA==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882130"/>
          <a:ext cx="0" cy="50609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>
    <xdr:from>
      <xdr:col>0</xdr:col>
      <xdr:colOff>0</xdr:colOff>
      <xdr:row>44</xdr:row>
      <xdr:rowOff>66675</xdr:rowOff>
    </xdr:from>
    <xdr:to>
      <xdr:col>0</xdr:col>
      <xdr:colOff>0</xdr:colOff>
      <xdr:row>48</xdr:row>
      <xdr:rowOff>100965</xdr:rowOff>
    </xdr:to>
    <xdr:pic macro="">
      <xdr:nvPicPr>
        <xdr:cNvPr id="2" name="Picture 5" descr="epa3"/>
        <xdr:cNvPicPr>
          <a:picLocks noChangeAspect="1"/>
          <a:extLst>
            <a:ext uri="smNativeData">
              <pm:smNativeData xmlns:pm="smNativeData" val="SMDATA_16_PLabWxMAAAAlAAAAEQAAAK8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B1AHIADAAAABAAAAAAAAAAAAAAAAAAAAAA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sAAAAAAAAAKQBAAAwAAAAAAAAAFwCAAAAAAAAwCkAAAAAAAAyBAAAAAAAAA=="/>
            </a:ext>
          </a:extLst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786880"/>
          <a:ext cx="0" cy="68199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 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9"/>
  <sheetViews>
    <sheetView tabSelected="1" view="normal" topLeftCell="E1" zoomScale="115" workbookViewId="0">
      <selection activeCell="F28" sqref="F28"/>
    </sheetView>
  </sheetViews>
  <sheetFormatPr defaultRowHeight="13.45"/>
  <cols>
    <col min="1" max="1" width="5.423423" customWidth="1" style="41"/>
    <col min="2" max="2" width="6.855856" customWidth="1"/>
    <col min="3" max="3" width="8.567568" customWidth="1"/>
    <col min="4" max="4" width="5.288288" customWidth="1"/>
    <col min="5" max="5" width="6.000000" customWidth="1"/>
    <col min="6" max="6" width="6.567568" customWidth="1"/>
    <col min="7" max="7" width="5.711712" customWidth="1"/>
    <col min="8" max="8" width="8.144144" customWidth="1"/>
    <col min="9" max="9" width="5.711712" customWidth="1"/>
    <col min="10" max="10" width="7.567568" customWidth="1"/>
    <col min="11" max="11" width="9.000000" customWidth="1"/>
    <col min="12" max="12" width="9.423423" customWidth="1"/>
    <col min="13" max="13" width="6.288288" customWidth="1"/>
    <col min="14" max="14" width="11.288288" customWidth="1"/>
    <col min="15" max="15" width="9.423423" customWidth="1"/>
    <col min="16" max="16" width="6.288288" customWidth="1"/>
    <col min="17" max="17" width="6.711712" customWidth="1"/>
    <col min="18" max="18" width="8.288288" customWidth="1"/>
    <col min="19" max="19" width="7.855856" customWidth="1" style="78"/>
    <col min="20" max="20" width="6.423423" customWidth="1"/>
    <col min="21" max="21" width="7.567568" customWidth="1"/>
  </cols>
  <sheetData>
    <row r="1" spans="1:1" ht="3" customHeight="1"/>
    <row r="2" spans="1:21" ht="12" customHeight="1">
      <c r="A2" s="42"/>
      <c r="B2" s="8"/>
      <c r="C2" s="8"/>
      <c r="D2" s="8"/>
      <c r="E2" s="8"/>
      <c r="F2" s="8"/>
      <c r="G2" s="103" t="s">
        <v>0</v>
      </c>
      <c r="H2" s="104"/>
      <c r="I2" s="104"/>
      <c r="J2" s="104"/>
      <c r="K2" s="104"/>
      <c r="L2" s="104"/>
      <c r="M2" s="105"/>
      <c r="N2" s="65" t="s">
        <v>1</v>
      </c>
      <c r="O2" s="65" t="n">
        <v>10</v>
      </c>
      <c r="P2" s="71" t="s">
        <v>2</v>
      </c>
      <c r="Q2" s="72"/>
      <c r="R2" s="58" t="s">
        <v>3</v>
      </c>
      <c r="S2" s="79" t="n">
        <v>0.009</v>
      </c>
      <c r="T2" s="8"/>
      <c r="U2" s="9"/>
    </row>
    <row r="3" spans="1:21" ht="12" customHeight="1">
      <c r="A3" s="43" t="s">
        <v>4</v>
      </c>
      <c r="B3" s="32" t="s">
        <v>5</v>
      </c>
      <c r="C3" s="33"/>
      <c r="D3" s="33"/>
      <c r="E3" s="34"/>
      <c r="F3" s="34"/>
      <c r="G3" s="106"/>
      <c r="H3" s="107"/>
      <c r="I3" s="107"/>
      <c r="J3" s="107"/>
      <c r="K3" s="107"/>
      <c r="L3" s="107"/>
      <c r="M3" s="108"/>
      <c r="N3" s="65" t="s">
        <v>6</v>
      </c>
      <c r="O3" s="65" t="n">
        <v>15</v>
      </c>
      <c r="P3" s="73" t="s">
        <v>7</v>
      </c>
      <c r="Q3" s="61" t="n">
        <v>0.0130000000000000004</v>
      </c>
      <c r="R3" s="60" t="s">
        <v>8</v>
      </c>
      <c r="S3" s="80" t="n">
        <v>0.015</v>
      </c>
      <c r="T3" s="70"/>
      <c r="U3" s="10"/>
    </row>
    <row r="4" spans="1:21" ht="12" customHeight="1">
      <c r="A4" s="44" t="s">
        <v>9</v>
      </c>
      <c r="G4" s="106" t="s">
        <v>10</v>
      </c>
      <c r="H4" s="107"/>
      <c r="I4" s="107"/>
      <c r="J4" s="107"/>
      <c r="K4" s="107"/>
      <c r="L4" s="107"/>
      <c r="M4" s="108"/>
      <c r="N4" s="65" t="s">
        <v>11</v>
      </c>
      <c r="O4" s="65" t="n">
        <v>0.5</v>
      </c>
      <c r="P4" s="59"/>
      <c r="Q4" s="59"/>
      <c r="R4" s="59"/>
      <c r="S4" s="81"/>
      <c r="U4" s="10"/>
    </row>
    <row r="5" spans="1:21" ht="12" customHeight="1">
      <c r="A5" s="45" t="s">
        <v>12</v>
      </c>
      <c r="B5" s="35"/>
      <c r="C5" s="35"/>
      <c r="D5" s="35"/>
      <c r="E5" s="35"/>
      <c r="F5" s="35"/>
      <c r="G5" s="109"/>
      <c r="H5" s="110"/>
      <c r="I5" s="110"/>
      <c r="J5" s="110"/>
      <c r="K5" s="110"/>
      <c r="L5" s="110"/>
      <c r="M5" s="111"/>
      <c r="N5" s="62"/>
      <c r="O5" s="62"/>
      <c r="P5" s="59"/>
      <c r="Q5" s="59"/>
      <c r="R5" s="59"/>
      <c r="S5" s="81"/>
      <c r="U5" s="10"/>
    </row>
    <row r="6" spans="1:21" ht="12" customHeight="1">
      <c r="A6" s="46"/>
      <c r="B6" s="11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82"/>
      <c r="T6" s="13"/>
      <c r="U6" s="14"/>
    </row>
    <row r="7" spans="1:21" ht="3" customHeight="1">
      <c r="A7" s="47"/>
      <c r="B7" s="4"/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83"/>
      <c r="T7" s="2"/>
      <c r="U7" s="2"/>
    </row>
    <row r="8" spans="1:21" ht="12.75" customHeight="1">
      <c r="A8" s="48"/>
      <c r="B8" s="91"/>
      <c r="C8" s="91"/>
      <c r="D8" s="91"/>
      <c r="E8" s="91"/>
      <c r="F8" s="91"/>
      <c r="G8" s="91"/>
      <c r="H8" s="102"/>
      <c r="I8" s="98" t="s">
        <v>13</v>
      </c>
      <c r="J8" s="98"/>
      <c r="K8" s="98"/>
      <c r="L8" s="98"/>
      <c r="M8" s="98"/>
      <c r="N8" s="98"/>
      <c r="O8" s="98"/>
      <c r="P8" s="98"/>
      <c r="Q8" s="99"/>
      <c r="R8" s="15"/>
      <c r="S8" s="91"/>
      <c r="T8" s="91"/>
      <c r="U8" s="92"/>
    </row>
    <row r="9" spans="1:21" ht="12.75" customHeight="1">
      <c r="A9" s="49"/>
      <c r="B9" s="100"/>
      <c r="C9" s="100"/>
      <c r="D9" s="100"/>
      <c r="E9" s="100"/>
      <c r="F9" s="100"/>
      <c r="G9" s="100"/>
      <c r="H9" s="101"/>
      <c r="I9" s="100"/>
      <c r="J9" s="100"/>
      <c r="K9" s="100"/>
      <c r="L9" s="100"/>
      <c r="M9" s="100"/>
      <c r="N9" s="100"/>
      <c r="O9" s="100"/>
      <c r="P9" s="100"/>
      <c r="Q9" s="101"/>
      <c r="R9" s="16"/>
      <c r="S9" s="90"/>
      <c r="T9" s="93"/>
      <c r="U9" s="94"/>
    </row>
    <row r="10" spans="1:21" ht="3" customHeight="1">
      <c r="A10" s="47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83"/>
      <c r="T10" s="2"/>
      <c r="U10" s="2"/>
    </row>
    <row r="11" spans="1:22">
      <c r="A11" s="50" t="s">
        <v>14</v>
      </c>
      <c r="B11" s="95" t="s">
        <v>15</v>
      </c>
      <c r="C11" s="96"/>
      <c r="D11" s="97"/>
      <c r="E11" s="158" t="s">
        <v>16</v>
      </c>
      <c r="F11" s="158" t="s">
        <v>17</v>
      </c>
      <c r="G11" s="158" t="s">
        <v>18</v>
      </c>
      <c r="H11" s="158"/>
      <c r="I11" s="158" t="s">
        <v>19</v>
      </c>
      <c r="J11" s="159" t="s">
        <v>20</v>
      </c>
      <c r="K11" s="160"/>
      <c r="L11" s="159" t="s">
        <v>21</v>
      </c>
      <c r="M11" s="160"/>
      <c r="N11" s="161" t="s">
        <v>22</v>
      </c>
      <c r="O11" s="161" t="s">
        <v>23</v>
      </c>
      <c r="P11" s="162" t="s">
        <v>24</v>
      </c>
      <c r="Q11" s="158" t="s">
        <v>25</v>
      </c>
      <c r="R11" s="158" t="s">
        <v>26</v>
      </c>
      <c r="S11" s="163" t="s">
        <v>17</v>
      </c>
      <c r="T11" s="158" t="s">
        <v>27</v>
      </c>
      <c r="U11" s="164" t="s">
        <v>28</v>
      </c>
      <c r="V11" s="3"/>
    </row>
    <row r="12" spans="1:22" ht="12.75" customHeight="1">
      <c r="A12" s="51"/>
      <c r="B12" s="6" t="s">
        <v>29</v>
      </c>
      <c r="C12" s="7" t="s">
        <v>30</v>
      </c>
      <c r="D12" s="31" t="s">
        <v>31</v>
      </c>
      <c r="E12" s="165" t="s">
        <v>32</v>
      </c>
      <c r="F12" s="165" t="s">
        <v>33</v>
      </c>
      <c r="G12" s="166" t="s">
        <v>34</v>
      </c>
      <c r="H12" s="166" t="s">
        <v>35</v>
      </c>
      <c r="I12" s="165" t="s">
        <v>36</v>
      </c>
      <c r="J12" s="165" t="s">
        <v>37</v>
      </c>
      <c r="K12" s="165" t="s">
        <v>38</v>
      </c>
      <c r="L12" s="165" t="s">
        <v>37</v>
      </c>
      <c r="M12" s="165" t="s">
        <v>38</v>
      </c>
      <c r="N12" s="165" t="s">
        <v>39</v>
      </c>
      <c r="O12" s="165" t="s">
        <v>40</v>
      </c>
      <c r="P12" s="165" t="s">
        <v>41</v>
      </c>
      <c r="Q12" s="165" t="s">
        <v>42</v>
      </c>
      <c r="R12" s="165" t="s">
        <v>43</v>
      </c>
      <c r="S12" s="167" t="s">
        <v>44</v>
      </c>
      <c r="T12" s="165" t="s">
        <v>45</v>
      </c>
      <c r="U12" s="168" t="s">
        <v>46</v>
      </c>
      <c r="V12" s="1"/>
    </row>
    <row r="13" spans="1:22" s="0" customFormat="1">
      <c r="A13" s="52" t="s">
        <v>47</v>
      </c>
      <c r="B13" s="74" t="n">
        <v>24.8290000000000006</v>
      </c>
      <c r="C13" s="75">
        <f>B14</f>
        <v>24.5339999999999989</v>
      </c>
      <c r="D13" s="40">
        <f>B13-C13</f>
        <v>0.295000000000001705</v>
      </c>
      <c r="E13" s="76" t="n">
        <v>45</v>
      </c>
      <c r="F13" s="38">
        <f>(D13)/E13</f>
        <v>0.00655555555555560154</v>
      </c>
      <c r="G13" s="76" t="n">
        <v>7.09999999999999964</v>
      </c>
      <c r="H13" s="37">
        <f>G13</f>
        <v>7.09999999999999964</v>
      </c>
      <c r="I13" s="36">
        <f>(643.4*POWER($O$2,0.194))/POWER(($O$3+9),0.701)</f>
        <v>108.380955659374592</v>
      </c>
      <c r="J13" s="66">
        <f>K13+R13</f>
        <v>24.0289999999999999</v>
      </c>
      <c r="K13" s="67">
        <f>B13-N13</f>
        <v>23.2289999999999992</v>
      </c>
      <c r="L13" s="68">
        <f>M13+R13</f>
        <v>23.4340000000000011</v>
      </c>
      <c r="M13" s="69">
        <f>C13-O13</f>
        <v>22.6340000000000003</v>
      </c>
      <c r="N13" s="64" t="n">
        <v>1.60000000000000009</v>
      </c>
      <c r="O13" s="64" t="n">
        <v>1.9</v>
      </c>
      <c r="P13" s="63">
        <f>J13-L13</f>
        <v>0.594999999999998863</v>
      </c>
      <c r="Q13" s="39">
        <f>$O$4*H13*I13*10/3.6</f>
        <v>1068.75664608550278</v>
      </c>
      <c r="R13" s="56" t="n">
        <v>0.8</v>
      </c>
      <c r="S13" s="84">
        <f>P13/E13</f>
        <v>0.0132222222222221997</v>
      </c>
      <c r="T13" s="57">
        <f>(1/$Q$3)*10*POWER((S13/100),0.5)*POWER((R13/4),(2/3))</f>
        <v>3.02502432153637679</v>
      </c>
      <c r="U13" s="77">
        <f>T13*3.14*(POWER(R13,2))*1000/4</f>
        <v>1519.77221913988001</v>
      </c>
      <c r="V13" s="5"/>
    </row>
    <row r="14" spans="1:22" s="0" customFormat="1">
      <c r="A14" s="52" t="s">
        <v>48</v>
      </c>
      <c r="B14" s="74" t="n">
        <v>24.5339999999999989</v>
      </c>
      <c r="C14" s="75">
        <f>B15</f>
        <v>24.402000000000001</v>
      </c>
      <c r="D14" s="40">
        <f>B14-C14</f>
        <v>0.131999999999997897</v>
      </c>
      <c r="E14" s="76" t="n">
        <v>65</v>
      </c>
      <c r="F14" s="38">
        <f>(B14-C14)/E14</f>
        <v>0.00203076923076920002</v>
      </c>
      <c r="G14" s="76" t="n">
        <v>0.330000000000000027</v>
      </c>
      <c r="H14" s="37">
        <f>H13+G14</f>
        <v>7.42999999999999972</v>
      </c>
      <c r="I14" s="36">
        <f>(643.4*POWER($O$2,0.194))/POWER(($O$3+9),0.701)</f>
        <v>108.380955659374592</v>
      </c>
      <c r="J14" s="66">
        <f>K14+R14</f>
        <v>23.6340000000000003</v>
      </c>
      <c r="K14" s="67">
        <f>B14-N14</f>
        <v>22.6340000000000003</v>
      </c>
      <c r="L14" s="68">
        <f>M14+R14</f>
        <v>23.5019999999999989</v>
      </c>
      <c r="M14" s="69">
        <f>C14-O14</f>
        <v>22.5020000000000024</v>
      </c>
      <c r="N14" s="64" t="n">
        <v>1.9</v>
      </c>
      <c r="O14" s="64" t="n">
        <v>1.9</v>
      </c>
      <c r="P14" s="63">
        <f>J14-L14</f>
        <v>0.13200000000000145</v>
      </c>
      <c r="Q14" s="39">
        <f>$O$4*H14*I14*10/3.6</f>
        <v>1118.43125076271667</v>
      </c>
      <c r="R14" s="56" t="n">
        <v>1</v>
      </c>
      <c r="S14" s="84">
        <f>P14/E14</f>
        <v>0.00203076923076924576</v>
      </c>
      <c r="T14" s="57">
        <f>(1/$Q$3)*10*POWER((S14/100),0.5)*POWER((R14/4),(2/3))</f>
        <v>1.37566791236916419</v>
      </c>
      <c r="U14" s="77">
        <f>T14*3.14*(POWER(R14,2))*1000/4</f>
        <v>1079.89931120979008</v>
      </c>
      <c r="V14" s="5"/>
    </row>
    <row r="15" spans="1:22" s="0" customFormat="1">
      <c r="A15" s="52" t="n">
        <v>3</v>
      </c>
      <c r="B15" s="74" t="n">
        <v>24.402000000000001</v>
      </c>
      <c r="C15" s="75">
        <f>B16</f>
        <v>24.343</v>
      </c>
      <c r="D15" s="40">
        <f>B15-C15</f>
        <v>0.0590000000000010516</v>
      </c>
      <c r="E15" s="76" t="n">
        <v>35</v>
      </c>
      <c r="F15" s="38">
        <f>(B15-C15)/E15</f>
        <v>0.00168571428571431436</v>
      </c>
      <c r="G15" s="76" t="n">
        <v>0.460000000000000053</v>
      </c>
      <c r="H15" s="37">
        <f>H14+G15</f>
        <v>7.88999999999999968</v>
      </c>
      <c r="I15" s="36">
        <f>(643.4*POWER($O$2,0.194))/POWER(($O$3+9),0.701)</f>
        <v>108.380955659374592</v>
      </c>
      <c r="J15" s="66">
        <f>K15+R15</f>
        <v>23.5019999999999989</v>
      </c>
      <c r="K15" s="67">
        <f>B15-N15</f>
        <v>22.5020000000000024</v>
      </c>
      <c r="L15" s="68">
        <f>M15+R15</f>
        <v>23.4430000000000014</v>
      </c>
      <c r="M15" s="69">
        <f>C15-O15</f>
        <v>22.4430000000000014</v>
      </c>
      <c r="N15" s="64" t="n">
        <v>1.9</v>
      </c>
      <c r="O15" s="64" t="n">
        <v>1.9</v>
      </c>
      <c r="P15" s="63">
        <f>J15-L15</f>
        <v>0.0589999999999974989</v>
      </c>
      <c r="Q15" s="39">
        <f>$O$4*H15*I15*10/3.6</f>
        <v>1187.67463910064976</v>
      </c>
      <c r="R15" s="56" t="n">
        <v>1</v>
      </c>
      <c r="S15" s="84">
        <f>P15/E15</f>
        <v>0.00168571428571422866</v>
      </c>
      <c r="T15" s="57">
        <f>(1/$Q$3)*10*POWER((S15/100),0.5)*POWER((R15/4),(2/3))</f>
        <v>1.25335848016141727</v>
      </c>
      <c r="U15" s="77">
        <f>T15*3.14*(POWER(R15,2))*1000/4</f>
        <v>983.88640692671504</v>
      </c>
      <c r="V15" s="5"/>
    </row>
    <row r="16" spans="1:22" s="0" customFormat="1">
      <c r="A16" s="52" t="n">
        <v>4</v>
      </c>
      <c r="B16" s="74" t="n">
        <v>24.343</v>
      </c>
      <c r="C16" s="75">
        <f>B17</f>
        <v>24.4589999999999996</v>
      </c>
      <c r="D16" s="40">
        <f>B16-C16</f>
        <v>-0.115999999999999659</v>
      </c>
      <c r="E16" s="76" t="n">
        <v>36</v>
      </c>
      <c r="F16" s="38">
        <f>(B16-C16)/E16</f>
        <v>-0.00322222222222222188</v>
      </c>
      <c r="G16" s="76" t="n">
        <v>0.260000000000000009</v>
      </c>
      <c r="H16" s="37">
        <f>H15+G16</f>
        <v>8.15000000000000036</v>
      </c>
      <c r="I16" s="36">
        <f>(643.4*POWER($O$2,0.194))/POWER(($O$3+9),0.701)</f>
        <v>108.380955659374592</v>
      </c>
      <c r="J16" s="66">
        <f>K16+R16</f>
        <v>23.3930000000000007</v>
      </c>
      <c r="K16" s="67">
        <f>B16-N16</f>
        <v>22.3930000000000007</v>
      </c>
      <c r="L16" s="68">
        <f>M16+R16</f>
        <v>23.2590000000000003</v>
      </c>
      <c r="M16" s="69">
        <f>C16-O16</f>
        <v>22.2590000000000003</v>
      </c>
      <c r="N16" s="64" t="n">
        <v>1.95</v>
      </c>
      <c r="O16" s="64" t="n">
        <v>2.20000000000000018</v>
      </c>
      <c r="P16" s="63">
        <f>J16-L16</f>
        <v>0.134000000000000341</v>
      </c>
      <c r="Q16" s="39">
        <f>$O$4*H16*I16*10/3.6</f>
        <v>1226.81220642209155</v>
      </c>
      <c r="R16" s="56" t="n">
        <v>1</v>
      </c>
      <c r="S16" s="84">
        <f>P16/E16</f>
        <v>0.00372222222222222232</v>
      </c>
      <c r="T16" s="57">
        <f>(1/$Q$3)*10*POWER((S16/100),0.5)*POWER((R16/4),(2/3))</f>
        <v>1.86244934210211373</v>
      </c>
      <c r="U16" s="77">
        <f>T16*3.14*(POWER(R16,2))*1000/4</f>
        <v>1462.02273355015745</v>
      </c>
      <c r="V16" s="5"/>
    </row>
    <row r="17" spans="1:22" s="0" customFormat="1">
      <c r="A17" s="52" t="n">
        <v>5</v>
      </c>
      <c r="B17" s="74" t="n">
        <v>24.4589999999999996</v>
      </c>
      <c r="C17" s="75">
        <f>B18</f>
        <v>24.5010000000000012</v>
      </c>
      <c r="D17" s="40">
        <f>B17-C17</f>
        <v>-0.0420000000000015916</v>
      </c>
      <c r="E17" s="76" t="n">
        <v>19</v>
      </c>
      <c r="F17" s="38">
        <f>(B17-C17)/E17</f>
        <v>-0.00221052631578957914</v>
      </c>
      <c r="G17" s="76" t="n">
        <v>0.260000000000000009</v>
      </c>
      <c r="H17" s="37">
        <f>H16+G17</f>
        <v>8.41000000000000014</v>
      </c>
      <c r="I17" s="36">
        <f>(643.4*POWER($O$2,0.194))/POWER(($O$3+9),0.701)</f>
        <v>108.380955659374592</v>
      </c>
      <c r="J17" s="66">
        <f>K17+R17</f>
        <v>23.2590000000000003</v>
      </c>
      <c r="K17" s="67">
        <f>B17-N17</f>
        <v>22.2590000000000003</v>
      </c>
      <c r="L17" s="68">
        <f>M17+R17</f>
        <v>23.2010000000000005</v>
      </c>
      <c r="M17" s="69">
        <f>C17-O17</f>
        <v>22.2010000000000005</v>
      </c>
      <c r="N17" s="64" t="n">
        <v>2.20000000000000018</v>
      </c>
      <c r="O17" s="64" t="n">
        <v>2.29999999999999982</v>
      </c>
      <c r="P17" s="63">
        <f>J17-L17</f>
        <v>0.0579999999999998295</v>
      </c>
      <c r="Q17" s="39">
        <f>$O$4*H17*I17*10/3.6</f>
        <v>1265.94977374353311</v>
      </c>
      <c r="R17" s="56" t="n">
        <v>1</v>
      </c>
      <c r="S17" s="84">
        <f>P17/E17</f>
        <v>0.00305263157894736858</v>
      </c>
      <c r="T17" s="57">
        <f>(1/$Q$3)*10*POWER((S17/100),0.5)*POWER((R17/4),(2/3))</f>
        <v>1.6866327014913443</v>
      </c>
      <c r="U17" s="77">
        <f>T17*3.14*(POWER(R17,2))*1000/4</f>
        <v>1324.00667067070253</v>
      </c>
      <c r="V17" s="5"/>
    </row>
    <row r="18" spans="1:22" s="0" customFormat="1">
      <c r="A18" s="52" t="n">
        <v>6</v>
      </c>
      <c r="B18" s="74" t="n">
        <v>24.5010000000000012</v>
      </c>
      <c r="C18" s="75">
        <f>B19</f>
        <v>24.5820000000000007</v>
      </c>
      <c r="D18" s="40">
        <f>B18-C18</f>
        <v>-0.0809999999999995168</v>
      </c>
      <c r="E18" s="76" t="n">
        <v>27</v>
      </c>
      <c r="F18" s="38">
        <f>(B18-C18)/E18</f>
        <v>-0.003</v>
      </c>
      <c r="G18" s="76" t="n">
        <v>0.140000000000000018</v>
      </c>
      <c r="H18" s="37">
        <f>H17+G18</f>
        <v>8.55000000000000071</v>
      </c>
      <c r="I18" s="36">
        <f>(643.4*POWER($O$2,0.194))/POWER(($O$3+9),0.701)</f>
        <v>108.380955659374592</v>
      </c>
      <c r="J18" s="66">
        <f>K18+R18</f>
        <v>23.2010000000000005</v>
      </c>
      <c r="K18" s="67">
        <f>B18-N18</f>
        <v>22.2010000000000005</v>
      </c>
      <c r="L18" s="68">
        <f>M18+R18</f>
        <v>23.1219999999999999</v>
      </c>
      <c r="M18" s="69">
        <f>C18-O18</f>
        <v>22.1219999999999999</v>
      </c>
      <c r="N18" s="64" t="n">
        <v>2.29999999999999982</v>
      </c>
      <c r="O18" s="64" t="n">
        <v>2.45999999999999996</v>
      </c>
      <c r="P18" s="63">
        <f>J18-L18</f>
        <v>0.0790000000000006253</v>
      </c>
      <c r="Q18" s="39">
        <f>$O$4*H18*I18*10/3.6</f>
        <v>1287.02384845507777</v>
      </c>
      <c r="R18" s="56" t="n">
        <v>1</v>
      </c>
      <c r="S18" s="84">
        <f>P18/E18</f>
        <v>0.0029259259259259629</v>
      </c>
      <c r="T18" s="57">
        <f>(1/$Q$3)*10*POWER((S18/100),0.5)*POWER((R18/4),(2/3))</f>
        <v>1.65125818635630566</v>
      </c>
      <c r="U18" s="77">
        <f>T18*3.14*(POWER(R18,2))*1000/4</f>
        <v>1296.23767628970245</v>
      </c>
      <c r="V18" s="5"/>
    </row>
    <row r="19" spans="1:22" s="0" customFormat="1">
      <c r="A19" s="52" t="n">
        <v>7</v>
      </c>
      <c r="B19" s="74" t="n">
        <v>24.5820000000000007</v>
      </c>
      <c r="C19" s="75" t="s">
        <v>49</v>
      </c>
      <c r="D19" s="40" t="e">
        <f>B19-C19</f>
        <v>#VALUE!</v>
      </c>
      <c r="E19" s="76" t="s">
        <v>49</v>
      </c>
      <c r="F19" s="38" t="e">
        <f>(B19-C19)/E19</f>
        <v>#VALUE!</v>
      </c>
      <c r="G19" s="76" t="n">
        <v>0</v>
      </c>
      <c r="H19" s="37" t="n">
        <v>0</v>
      </c>
      <c r="I19" s="36">
        <f>(643.4*POWER($O$2,0.194))/POWER(($O$3+9),0.701)</f>
        <v>108.380955659374592</v>
      </c>
      <c r="J19" s="66" t="e">
        <f>K19+R19</f>
        <v>#VALUE!</v>
      </c>
      <c r="K19" s="67">
        <f>B19-N19</f>
        <v>22.1219999999999999</v>
      </c>
      <c r="L19" s="68" t="e">
        <f>M19+R19</f>
        <v>#VALUE!</v>
      </c>
      <c r="M19" s="69" t="e">
        <f>C19-O19</f>
        <v>#VALUE!</v>
      </c>
      <c r="N19" s="64" t="n">
        <v>2.45999999999999996</v>
      </c>
      <c r="O19" s="64" t="s">
        <v>49</v>
      </c>
      <c r="P19" s="63" t="e">
        <f>J19-L19</f>
        <v>#VALUE!</v>
      </c>
      <c r="Q19" s="39">
        <f>$O$4*H19*I19*10/3.6</f>
        <v>0</v>
      </c>
      <c r="R19" s="56" t="s">
        <v>49</v>
      </c>
      <c r="S19" s="84" t="e">
        <f>P19/E19</f>
        <v>#VALUE!</v>
      </c>
      <c r="T19" s="57" t="e">
        <f>(1/$Q$3)*10*POWER((S19/100),0.5)*POWER((R19/4),(2/3))</f>
        <v>#VALUE!</v>
      </c>
      <c r="U19" s="77" t="e">
        <f>T19*3.14*(POWER(R19,2))*1000/4</f>
        <v>#VALUE!</v>
      </c>
      <c r="V19" s="5"/>
    </row>
    <row r="20" spans="1:22" s="0" customFormat="1">
      <c r="A20" s="52" t="s">
        <v>50</v>
      </c>
      <c r="B20" s="74" t="n">
        <v>25.3919999999999995</v>
      </c>
      <c r="C20" s="75">
        <f>B21</f>
        <v>24.9899999999999984</v>
      </c>
      <c r="D20" s="40">
        <f>B20-C20</f>
        <v>0.402000000000001023</v>
      </c>
      <c r="E20" s="76" t="n">
        <v>42</v>
      </c>
      <c r="F20" s="38">
        <f>(B20-C20)/E20</f>
        <v>0.00957142857142859427</v>
      </c>
      <c r="G20" s="76" t="n">
        <v>0.759999999999999964</v>
      </c>
      <c r="H20" s="37">
        <f>H19+G20</f>
        <v>0.759999999999999964</v>
      </c>
      <c r="I20" s="36">
        <f>(643.4*POWER($O$2,0.194))/POWER(($O$3+9),0.701)</f>
        <v>108.380955659374592</v>
      </c>
      <c r="J20" s="66">
        <f>K20+R20</f>
        <v>24.5919999999999987</v>
      </c>
      <c r="K20" s="67">
        <f>B20-N20</f>
        <v>24.1920000000000002</v>
      </c>
      <c r="L20" s="68">
        <f>M20+R20</f>
        <v>24.0899999999999999</v>
      </c>
      <c r="M20" s="69">
        <f>C20-O20</f>
        <v>23.6899999999999977</v>
      </c>
      <c r="N20" s="64" t="n">
        <v>1.19999999999999996</v>
      </c>
      <c r="O20" s="64" t="n">
        <v>1.30000000000000004</v>
      </c>
      <c r="P20" s="63">
        <f>J20-L20</f>
        <v>0.501999999999998892</v>
      </c>
      <c r="Q20" s="39">
        <f>$O$4*H20*I20*10/3.6</f>
        <v>114.402119862673601</v>
      </c>
      <c r="R20" s="56" t="n">
        <v>0.4</v>
      </c>
      <c r="S20" s="84">
        <f>P20/E20</f>
        <v>0.0119523809523809277</v>
      </c>
      <c r="T20" s="57">
        <f>(1/$Q$3)*10*POWER((S20/100),0.5)*POWER((R20/4),(2/3))</f>
        <v>1.81182894884186005</v>
      </c>
      <c r="U20" s="77">
        <f>T20*3.14*(POWER(R20,2))*1000/4</f>
        <v>227.565715974537738</v>
      </c>
      <c r="V20" s="5"/>
    </row>
    <row r="21" spans="1:22" s="0" customFormat="1">
      <c r="A21" s="52" t="s">
        <v>51</v>
      </c>
      <c r="B21" s="74" t="n">
        <v>24.9899999999999984</v>
      </c>
      <c r="C21" s="75">
        <f>B22</f>
        <v>24.7429999999999986</v>
      </c>
      <c r="D21" s="40">
        <f>B21-C21</f>
        <v>0.246999999999999886</v>
      </c>
      <c r="E21" s="76" t="n">
        <v>52</v>
      </c>
      <c r="F21" s="38">
        <f>(B21-C21)/E21</f>
        <v>0.00475</v>
      </c>
      <c r="G21" s="76" t="n">
        <v>0.379999999999999982</v>
      </c>
      <c r="H21" s="37">
        <f>H20+G21</f>
        <v>1.14000000000000012</v>
      </c>
      <c r="I21" s="36">
        <f>(643.4*POWER($O$2,0.194))/POWER(($O$3+9),0.701)</f>
        <v>108.380955659374592</v>
      </c>
      <c r="J21" s="66">
        <f>K21+R21</f>
        <v>24.2899999999999991</v>
      </c>
      <c r="K21" s="67">
        <f>B21-N21</f>
        <v>23.7899999999999991</v>
      </c>
      <c r="L21" s="68">
        <f>M21+R21</f>
        <v>23.9430000000000014</v>
      </c>
      <c r="M21" s="69">
        <f>C21-O21</f>
        <v>23.4429999999999978</v>
      </c>
      <c r="N21" s="64" t="n">
        <v>1.19999999999999996</v>
      </c>
      <c r="O21" s="64" t="n">
        <v>1.30000000000000004</v>
      </c>
      <c r="P21" s="63">
        <f>J21-L21</f>
        <v>0.346999999999997755</v>
      </c>
      <c r="Q21" s="39">
        <f>$O$4*H21*I21*10/3.6</f>
        <v>171.603179794010543</v>
      </c>
      <c r="R21" s="56" t="n">
        <v>0.5</v>
      </c>
      <c r="S21" s="84">
        <f>P21/E21</f>
        <v>0.00667307692307688427</v>
      </c>
      <c r="T21" s="57">
        <f>(1/$Q$3)*10*POWER((S21/100),0.5)*POWER((R21/4),(2/3))</f>
        <v>1.57094044816173</v>
      </c>
      <c r="U21" s="77">
        <f>T21*3.14*(POWER(R21,2))*1000/4</f>
        <v>308.297062951739974</v>
      </c>
      <c r="V21" s="5"/>
    </row>
    <row r="22" spans="1:22" s="0" customFormat="1">
      <c r="A22" s="52" t="s">
        <v>52</v>
      </c>
      <c r="B22" s="74" t="n">
        <v>24.7429999999999986</v>
      </c>
      <c r="C22" s="75">
        <f>B23</f>
        <v>24.5820000000000007</v>
      </c>
      <c r="D22" s="40">
        <f>B22-C22</f>
        <v>0.160999999999997812</v>
      </c>
      <c r="E22" s="76" t="n">
        <v>58</v>
      </c>
      <c r="F22" s="38">
        <f>(B22-C22)/E22</f>
        <v>0.00277586206896548271</v>
      </c>
      <c r="G22" s="76" t="n">
        <v>0.409999999999999964</v>
      </c>
      <c r="H22" s="37">
        <f>H21+G22</f>
        <v>1.54999999999999982</v>
      </c>
      <c r="I22" s="36">
        <f>(643.4*POWER($O$2,0.194))/POWER(($O$3+9),0.701)</f>
        <v>108.380955659374592</v>
      </c>
      <c r="J22" s="66">
        <f>K22+R22</f>
        <v>23.9430000000000014</v>
      </c>
      <c r="K22" s="67">
        <f>B22-N22</f>
        <v>23.4429999999999978</v>
      </c>
      <c r="L22" s="68">
        <f>M22+R22</f>
        <v>23.5820000000000007</v>
      </c>
      <c r="M22" s="69">
        <f>C22-O22</f>
        <v>23.0820000000000007</v>
      </c>
      <c r="N22" s="64" t="n">
        <v>1.30000000000000004</v>
      </c>
      <c r="O22" s="64" t="n">
        <v>1.5</v>
      </c>
      <c r="P22" s="63">
        <f>J22-L22</f>
        <v>0.361000000000000654</v>
      </c>
      <c r="Q22" s="39">
        <f>$O$4*H22*I22*10/3.6</f>
        <v>233.320112877821401</v>
      </c>
      <c r="R22" s="56" t="n">
        <v>0.5</v>
      </c>
      <c r="S22" s="84">
        <f>P22/E22</f>
        <v>0.00622413793103449997</v>
      </c>
      <c r="T22" s="57">
        <f>(1/$Q$3)*10*POWER((S22/100),0.5)*POWER((R22/4),(2/3))</f>
        <v>1.51717703578942249</v>
      </c>
      <c r="U22" s="77">
        <f>T22*3.14*(POWER(R22,2))*1000/4</f>
        <v>297.745993273675026</v>
      </c>
      <c r="V22" s="5"/>
    </row>
    <row r="23" spans="1:22" s="0" customFormat="1">
      <c r="A23" s="52" t="s">
        <v>53</v>
      </c>
      <c r="B23" s="74" t="n">
        <v>24.5820000000000007</v>
      </c>
      <c r="C23" s="75">
        <f>B24</f>
        <v>0</v>
      </c>
      <c r="D23" s="40">
        <f>B23-C23</f>
        <v>24.5820000000000007</v>
      </c>
      <c r="E23" s="76" t="s">
        <v>49</v>
      </c>
      <c r="F23" s="38" t="e">
        <f>(B23-C23)/E23</f>
        <v>#VALUE!</v>
      </c>
      <c r="G23" s="76" t="n">
        <v>0</v>
      </c>
      <c r="H23" s="37">
        <f>H22+G23</f>
        <v>1.55</v>
      </c>
      <c r="I23" s="36">
        <f>(643.4*POWER($O$2,0.194))/POWER(($O$3+9),0.701)</f>
        <v>108.380955659374592</v>
      </c>
      <c r="J23" s="66" t="e">
        <f>K23+R23</f>
        <v>#VALUE!</v>
      </c>
      <c r="K23" s="67">
        <f>B23-N23</f>
        <v>23.0820000000000007</v>
      </c>
      <c r="L23" s="68" t="e">
        <f>M23+R23</f>
        <v>#VALUE!</v>
      </c>
      <c r="M23" s="69">
        <f>C23-O23</f>
        <v>0</v>
      </c>
      <c r="N23" s="64" t="n">
        <v>1.5</v>
      </c>
      <c r="O23" s="64" t="n">
        <v>0</v>
      </c>
      <c r="P23" s="63" t="e">
        <f>J23-L23</f>
        <v>#VALUE!</v>
      </c>
      <c r="Q23" s="39">
        <f>$O$4*H23*I23*10/3.6</f>
        <v>233.320112877821401</v>
      </c>
      <c r="R23" s="56" t="s">
        <v>49</v>
      </c>
      <c r="S23" s="84" t="e">
        <f>P23/E23</f>
        <v>#VALUE!</v>
      </c>
      <c r="T23" s="57" t="e">
        <f>(1/$Q$3)*10*POWER((S23/100),0.5)*POWER((R23/4),(2/3))</f>
        <v>#VALUE!</v>
      </c>
      <c r="U23" s="77" t="e">
        <f>T23*3.14*(POWER(R23,2))*1000/4</f>
        <v>#VALUE!</v>
      </c>
      <c r="V23" s="5"/>
    </row>
    <row r="24" spans="1:22" s="0" customFormat="1">
      <c r="A24" s="52" t="n">
        <v>12</v>
      </c>
      <c r="B24" s="22"/>
      <c r="C24" s="24"/>
      <c r="D24" s="24"/>
      <c r="E24" s="23"/>
      <c r="F24" s="23"/>
      <c r="G24" s="23"/>
      <c r="H24" s="23"/>
      <c r="I24" s="25"/>
      <c r="J24" s="26"/>
      <c r="K24" s="26"/>
      <c r="L24" s="26"/>
      <c r="M24" s="26"/>
      <c r="N24" s="26"/>
      <c r="O24" s="26"/>
      <c r="P24" s="26"/>
      <c r="Q24" s="27"/>
      <c r="R24" s="25"/>
      <c r="S24" s="85"/>
      <c r="T24" s="25"/>
      <c r="U24" s="28"/>
      <c r="V24" s="5"/>
    </row>
    <row r="25" spans="1:22" s="0" customFormat="1">
      <c r="A25" s="52" t="n">
        <v>13</v>
      </c>
      <c r="B25" s="22"/>
      <c r="C25" s="24"/>
      <c r="D25" s="24"/>
      <c r="E25" s="23"/>
      <c r="F25" s="23"/>
      <c r="G25" s="23"/>
      <c r="H25" s="23"/>
      <c r="I25" s="25"/>
      <c r="J25" s="26"/>
      <c r="K25" s="26"/>
      <c r="L25" s="26"/>
      <c r="M25" s="26"/>
      <c r="N25" s="26"/>
      <c r="O25" s="26"/>
      <c r="P25" s="26"/>
      <c r="Q25" s="27"/>
      <c r="R25" s="25"/>
      <c r="S25" s="85"/>
      <c r="T25" s="25"/>
      <c r="U25" s="28"/>
      <c r="V25" s="5"/>
    </row>
    <row r="26" spans="1:22" s="0" customFormat="1">
      <c r="A26" s="52" t="n">
        <v>14</v>
      </c>
      <c r="B26" s="22"/>
      <c r="C26" s="24"/>
      <c r="D26" s="24"/>
      <c r="E26" s="23"/>
      <c r="F26" s="23"/>
      <c r="G26" s="23"/>
      <c r="H26" s="23"/>
      <c r="I26" s="25"/>
      <c r="J26" s="26"/>
      <c r="K26" s="26"/>
      <c r="L26" s="26"/>
      <c r="M26" s="26"/>
      <c r="N26" s="26"/>
      <c r="O26" s="26"/>
      <c r="P26" s="26"/>
      <c r="Q26" s="27"/>
      <c r="R26" s="25"/>
      <c r="S26" s="85"/>
      <c r="T26" s="25"/>
      <c r="U26" s="28"/>
      <c r="V26" s="5"/>
    </row>
    <row r="27" spans="1:22" s="0" customFormat="1">
      <c r="A27" s="52" t="n">
        <v>15</v>
      </c>
      <c r="B27" s="22"/>
      <c r="C27" s="24"/>
      <c r="D27" s="24"/>
      <c r="E27" s="23"/>
      <c r="F27" s="23"/>
      <c r="G27" s="23"/>
      <c r="H27" s="23"/>
      <c r="I27" s="25"/>
      <c r="J27" s="26"/>
      <c r="K27" s="26"/>
      <c r="L27" s="26"/>
      <c r="M27" s="26"/>
      <c r="N27" s="169"/>
      <c r="O27" s="26"/>
      <c r="P27" s="26"/>
      <c r="Q27" s="27"/>
      <c r="R27" s="25"/>
      <c r="S27" s="85"/>
      <c r="T27" s="25"/>
      <c r="U27" s="28"/>
      <c r="V27" s="5"/>
    </row>
    <row r="28" spans="1:22" s="0" customFormat="1">
      <c r="A28" s="52" t="n">
        <v>16</v>
      </c>
      <c r="B28" s="22"/>
      <c r="C28" s="24"/>
      <c r="D28" s="24"/>
      <c r="E28" s="23"/>
      <c r="F28" s="170"/>
      <c r="G28" s="23"/>
      <c r="H28" s="23"/>
      <c r="I28" s="25"/>
      <c r="J28" s="26"/>
      <c r="K28" s="26"/>
      <c r="L28" s="26"/>
      <c r="M28" s="26"/>
      <c r="N28" s="26"/>
      <c r="O28" s="26"/>
      <c r="P28" s="26"/>
      <c r="Q28" s="27"/>
      <c r="R28" s="25"/>
      <c r="S28" s="85"/>
      <c r="T28" s="25"/>
      <c r="U28" s="28"/>
      <c r="V28" s="5"/>
    </row>
    <row r="29" spans="1:22" s="0" customFormat="1">
      <c r="A29" s="52" t="n">
        <v>17</v>
      </c>
      <c r="B29" s="22"/>
      <c r="C29" s="24"/>
      <c r="D29" s="24"/>
      <c r="E29" s="23"/>
      <c r="F29" s="23"/>
      <c r="G29" s="23"/>
      <c r="H29" s="23"/>
      <c r="I29" s="25"/>
      <c r="J29" s="26"/>
      <c r="K29" s="26"/>
      <c r="L29" s="26"/>
      <c r="M29" s="26"/>
      <c r="N29" s="26"/>
      <c r="O29" s="26"/>
      <c r="P29" s="26"/>
      <c r="Q29" s="27"/>
      <c r="R29" s="25"/>
      <c r="S29" s="85"/>
      <c r="T29" s="25"/>
      <c r="U29" s="28"/>
      <c r="V29" s="5"/>
    </row>
    <row r="30" spans="1:22" s="0" customFormat="1">
      <c r="A30" s="52" t="n">
        <v>18</v>
      </c>
      <c r="B30" s="22"/>
      <c r="C30" s="24"/>
      <c r="D30" s="24"/>
      <c r="E30" s="23"/>
      <c r="F30" s="23"/>
      <c r="G30" s="23"/>
      <c r="H30" s="23"/>
      <c r="I30" s="25"/>
      <c r="J30" s="26"/>
      <c r="K30" s="26"/>
      <c r="L30" s="26"/>
      <c r="M30" s="26"/>
      <c r="N30" s="26"/>
      <c r="O30" s="26"/>
      <c r="P30" s="26"/>
      <c r="Q30" s="27"/>
      <c r="R30" s="25"/>
      <c r="S30" s="85"/>
      <c r="T30" s="25"/>
      <c r="U30" s="28"/>
      <c r="V30" s="5"/>
    </row>
    <row r="31" spans="1:22" s="0" customFormat="1">
      <c r="A31" s="52" t="n">
        <v>19</v>
      </c>
      <c r="B31" s="22"/>
      <c r="C31" s="24"/>
      <c r="D31" s="24"/>
      <c r="E31" s="23"/>
      <c r="F31" s="23"/>
      <c r="G31" s="23"/>
      <c r="H31" s="23"/>
      <c r="I31" s="25"/>
      <c r="J31" s="26"/>
      <c r="K31" s="26"/>
      <c r="L31" s="26"/>
      <c r="M31" s="26"/>
      <c r="N31" s="26"/>
      <c r="O31" s="26"/>
      <c r="P31" s="26"/>
      <c r="Q31" s="27"/>
      <c r="R31" s="25"/>
      <c r="S31" s="85"/>
      <c r="T31" s="25"/>
      <c r="U31" s="28"/>
      <c r="V31" s="5"/>
    </row>
    <row r="32" spans="1:22" s="0" customFormat="1">
      <c r="A32" s="52" t="n">
        <v>20</v>
      </c>
      <c r="B32" s="22"/>
      <c r="C32" s="24"/>
      <c r="D32" s="24"/>
      <c r="E32" s="23"/>
      <c r="F32" s="23"/>
      <c r="G32" s="23"/>
      <c r="H32" s="23"/>
      <c r="I32" s="25"/>
      <c r="J32" s="26"/>
      <c r="K32" s="26"/>
      <c r="L32" s="26"/>
      <c r="M32" s="26"/>
      <c r="N32" s="26"/>
      <c r="O32" s="26"/>
      <c r="P32" s="26"/>
      <c r="Q32" s="27"/>
      <c r="R32" s="25"/>
      <c r="S32" s="85"/>
      <c r="T32" s="25"/>
      <c r="U32" s="28"/>
      <c r="V32" s="5"/>
    </row>
    <row r="33" spans="1:22" s="0" customFormat="1">
      <c r="A33" s="52" t="n">
        <v>21</v>
      </c>
      <c r="B33" s="22"/>
      <c r="C33" s="24"/>
      <c r="D33" s="24"/>
      <c r="E33" s="23"/>
      <c r="F33" s="23"/>
      <c r="G33" s="23"/>
      <c r="H33" s="23"/>
      <c r="I33" s="25"/>
      <c r="J33" s="26"/>
      <c r="K33" s="26"/>
      <c r="L33" s="26"/>
      <c r="M33" s="26"/>
      <c r="N33" s="26"/>
      <c r="O33" s="26"/>
      <c r="P33" s="26"/>
      <c r="Q33" s="27"/>
      <c r="R33" s="25"/>
      <c r="S33" s="85"/>
      <c r="T33" s="25"/>
      <c r="U33" s="28"/>
      <c r="V33" s="5"/>
    </row>
    <row r="34" spans="1:22" s="0" customFormat="1">
      <c r="A34" s="52" t="n">
        <v>22</v>
      </c>
      <c r="B34" s="22"/>
      <c r="C34" s="24"/>
      <c r="D34" s="24"/>
      <c r="E34" s="23"/>
      <c r="F34" s="23"/>
      <c r="G34" s="23"/>
      <c r="H34" s="23"/>
      <c r="I34" s="25"/>
      <c r="J34" s="26"/>
      <c r="K34" s="26"/>
      <c r="L34" s="26"/>
      <c r="M34" s="26"/>
      <c r="N34" s="26"/>
      <c r="O34" s="26"/>
      <c r="P34" s="26"/>
      <c r="Q34" s="27"/>
      <c r="R34" s="25"/>
      <c r="S34" s="85"/>
      <c r="T34" s="25"/>
      <c r="U34" s="28"/>
      <c r="V34" s="5"/>
    </row>
    <row r="35" spans="1:22" s="0" customFormat="1">
      <c r="A35" s="52" t="n">
        <v>23</v>
      </c>
      <c r="B35" s="22"/>
      <c r="C35" s="24"/>
      <c r="D35" s="24"/>
      <c r="E35" s="23"/>
      <c r="F35" s="23"/>
      <c r="G35" s="23"/>
      <c r="H35" s="23"/>
      <c r="I35" s="25"/>
      <c r="J35" s="26"/>
      <c r="K35" s="26"/>
      <c r="L35" s="26"/>
      <c r="M35" s="26"/>
      <c r="N35" s="26"/>
      <c r="O35" s="26"/>
      <c r="P35" s="26"/>
      <c r="Q35" s="27"/>
      <c r="R35" s="25"/>
      <c r="S35" s="85"/>
      <c r="T35" s="25"/>
      <c r="U35" s="28"/>
      <c r="V35" s="5"/>
    </row>
    <row r="36" spans="1:22" s="0" customFormat="1">
      <c r="A36" s="52" t="n">
        <v>24</v>
      </c>
      <c r="B36" s="22"/>
      <c r="C36" s="24"/>
      <c r="D36" s="24"/>
      <c r="E36" s="23"/>
      <c r="F36" s="23"/>
      <c r="G36" s="23"/>
      <c r="H36" s="23"/>
      <c r="I36" s="25"/>
      <c r="J36" s="26"/>
      <c r="K36" s="26"/>
      <c r="L36" s="26"/>
      <c r="M36" s="26"/>
      <c r="N36" s="26"/>
      <c r="O36" s="26"/>
      <c r="P36" s="26"/>
      <c r="Q36" s="27"/>
      <c r="R36" s="25"/>
      <c r="S36" s="85"/>
      <c r="T36" s="25"/>
      <c r="U36" s="28"/>
      <c r="V36" s="5"/>
    </row>
    <row r="37" spans="1:22" s="0" customFormat="1">
      <c r="A37" s="52" t="n">
        <v>25</v>
      </c>
      <c r="B37" s="22"/>
      <c r="C37" s="24"/>
      <c r="D37" s="24"/>
      <c r="E37" s="23"/>
      <c r="F37" s="23"/>
      <c r="G37" s="23"/>
      <c r="H37" s="23"/>
      <c r="I37" s="25"/>
      <c r="J37" s="26"/>
      <c r="K37" s="26"/>
      <c r="L37" s="26"/>
      <c r="M37" s="26"/>
      <c r="N37" s="26"/>
      <c r="O37" s="26"/>
      <c r="P37" s="26"/>
      <c r="Q37" s="27"/>
      <c r="R37" s="25"/>
      <c r="S37" s="85"/>
      <c r="T37" s="25"/>
      <c r="U37" s="28"/>
      <c r="V37" s="5"/>
    </row>
    <row r="38" spans="1:22" s="0" customFormat="1">
      <c r="A38" s="52" t="n">
        <v>26</v>
      </c>
      <c r="B38" s="22"/>
      <c r="C38" s="24"/>
      <c r="D38" s="24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9"/>
      <c r="R38" s="23"/>
      <c r="S38" s="86"/>
      <c r="T38" s="23"/>
      <c r="U38" s="30"/>
      <c r="V38" s="5"/>
    </row>
    <row r="39" spans="1:1" ht="3" customHeight="1"/>
    <row r="40" spans="1:21">
      <c r="A40" s="53" t="s">
        <v>54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87"/>
      <c r="T40" s="17"/>
      <c r="U40" s="18"/>
    </row>
    <row r="41" spans="1:21">
      <c r="A41" s="5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88"/>
      <c r="T41" s="5"/>
      <c r="U41" s="19"/>
    </row>
    <row r="42" spans="1:21">
      <c r="A42" s="55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89"/>
      <c r="T42" s="20"/>
      <c r="U42" s="21"/>
    </row>
    <row r="43" spans="1:1" ht="3" customHeight="1"/>
    <row r="44" spans="1:1" ht="3" customHeight="1"/>
    <row r="45" spans="1:1" ht="12.75" customHeight="1"/>
    <row r="46" spans="1:1" ht="12.75" customHeight="1"/>
    <row r="47" spans="1:1" ht="12.75" customHeight="1"/>
    <row r="48" spans="1:1" ht="12.75" customHeight="1"/>
    <row r="50" spans="1:1" ht="2.25" customHeight="1"/>
    <row r="53" spans="1:1" ht="3" customHeight="1"/>
    <row r="85" spans="1:1" ht="3" customHeight="1"/>
    <row r="89" spans="1:1" ht="3" customHeight="1"/>
  </sheetData>
  <mergeCells count="12">
    <mergeCell ref="G2:M3"/>
    <mergeCell ref="G4:M5"/>
    <mergeCell ref="B8:H8"/>
    <mergeCell ref="I8:Q8"/>
    <mergeCell ref="S8:U8"/>
    <mergeCell ref="B9:H9"/>
    <mergeCell ref="I9:Q9"/>
    <mergeCell ref="T9:U9"/>
    <mergeCell ref="B11:D11"/>
    <mergeCell ref="G11:H11"/>
    <mergeCell ref="J11:K11"/>
    <mergeCell ref="L11:M11"/>
  </mergeCells>
  <printOptions horizontalCentered="1">
    <extLst>
      <ext uri="smNativeData">
        <pm:pageFlags xmlns:pm="smNativeData" id="1536931388" printRowHead="0" printColHead="0" printHeadLine="1" printFootLine="0" autoHeightHeader="0" autoHeightFooter="0" fitToPageBoth="0"/>
      </ext>
    </extLst>
  </printOptions>
  <pageMargins left="0.865972" right="0.156944" top="0.865972" bottom="0.156944" header="0.354167" footer="0.156944"/>
  <pageSetup paperSize="9" scale="85" fitToWidth="1" fitToHeight="1" orientation="landscape"/>
  <headerFooter>
    <oddHeader>&amp;R&amp;8&amp;F</oddHeader>
    <extLst>
      <ext uri="smNativeData">
        <pm:header xmlns:pm="smNativeData" id="1536931388" l="56" r="56" t="56" b="56" borderId="0" fillId="0" vertical="0"/>
        <pm:footer xmlns:pm="smNativeData" id="1536931388" l="56" r="56" t="56" b="56" borderId="0" fillId="0" vertical="2"/>
        <pm:paperBin xmlns:pm="smNativeData" id="1536931388" Id="0" type="0" value="0"/>
        <pm:paperBin xmlns:pm="smNativeData" id="1536931388" Id="1" type="0" value="0"/>
      </ext>
    </extLst>
  </headerFooter>
  <drawing r:id="rId1"/>
  <extLst>
    <ext uri="smNativeData">
      <pm:sheetPrefs xmlns:pm="smNativeData" day="153693138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SELMA A CUBAS</dc:creator>
  <cp:keywords/>
  <dc:description/>
  <cp:lastModifiedBy>Usuario</cp:lastModifiedBy>
  <cp:revision>0</cp:revision>
  <dcterms:created xsi:type="dcterms:W3CDTF">2018-09-14T13:22:31Z</dcterms:created>
  <dcterms:modified xsi:type="dcterms:W3CDTF">2018-09-14T13:23:08Z</dcterms:modified>
</cp:coreProperties>
</file>